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24480" windowHeight="12150" activeTab="7"/>
  </bookViews>
  <sheets>
    <sheet name="CREEK LUCKY- P9" sheetId="1" r:id="rId1"/>
    <sheet name="CREEK LUCKY- P10" sheetId="2" r:id="rId2"/>
    <sheet name="CREEK LUCKY- P11" sheetId="3" r:id="rId3"/>
    <sheet name="CREEK LUCKY- P12" sheetId="4" r:id="rId4"/>
    <sheet name="CREEK LUCKY- P13" sheetId="5" r:id="rId5"/>
    <sheet name="CREEK LUCKY- P14" sheetId="6" r:id="rId6"/>
    <sheet name="CREEK LUCKY- P15" sheetId="7" r:id="rId7"/>
    <sheet name="CREEK LUCKY- P16" sheetId="8" r:id="rId8"/>
  </sheets>
  <calcPr calcId="124519"/>
</workbook>
</file>

<file path=xl/calcChain.xml><?xml version="1.0" encoding="utf-8"?>
<calcChain xmlns="http://schemas.openxmlformats.org/spreadsheetml/2006/main">
  <c r="I8" i="8"/>
  <c r="J8"/>
  <c r="K8"/>
  <c r="L8"/>
  <c r="M8" s="1"/>
  <c r="I9"/>
  <c r="J9"/>
  <c r="K9"/>
  <c r="L9"/>
  <c r="M9" s="1"/>
  <c r="I10"/>
  <c r="J10"/>
  <c r="K10"/>
  <c r="L10"/>
  <c r="M10" s="1"/>
  <c r="I11"/>
  <c r="J11"/>
  <c r="K11"/>
  <c r="L11"/>
  <c r="M11" s="1"/>
  <c r="I12"/>
  <c r="J12"/>
  <c r="K12"/>
  <c r="L12"/>
  <c r="M12" s="1"/>
  <c r="I13"/>
  <c r="J13"/>
  <c r="K13"/>
  <c r="L13"/>
  <c r="M13" s="1"/>
  <c r="I14"/>
  <c r="J14"/>
  <c r="K14"/>
  <c r="L14"/>
  <c r="M14" s="1"/>
  <c r="I15"/>
  <c r="J15"/>
  <c r="K15"/>
  <c r="L15"/>
  <c r="M15" s="1"/>
  <c r="I16"/>
  <c r="J16"/>
  <c r="L16" s="1"/>
  <c r="M16" s="1"/>
  <c r="K16"/>
  <c r="I17"/>
  <c r="J17"/>
  <c r="K17"/>
  <c r="L17"/>
  <c r="J7"/>
  <c r="L7" s="1"/>
  <c r="I7"/>
  <c r="K7" s="1"/>
  <c r="J6"/>
  <c r="L6" s="1"/>
  <c r="I6"/>
  <c r="K6" s="1"/>
  <c r="I8" i="5"/>
  <c r="J8"/>
  <c r="K8"/>
  <c r="L8"/>
  <c r="I9"/>
  <c r="J9"/>
  <c r="K9"/>
  <c r="L9"/>
  <c r="I10"/>
  <c r="J10"/>
  <c r="K10"/>
  <c r="L10"/>
  <c r="I11"/>
  <c r="J11"/>
  <c r="K11"/>
  <c r="L11"/>
  <c r="I12"/>
  <c r="J12"/>
  <c r="K12"/>
  <c r="L12"/>
  <c r="I13"/>
  <c r="J13"/>
  <c r="K13"/>
  <c r="L13"/>
  <c r="I14"/>
  <c r="J14"/>
  <c r="K14"/>
  <c r="L14"/>
  <c r="I15"/>
  <c r="J15"/>
  <c r="K15"/>
  <c r="L15"/>
  <c r="I16"/>
  <c r="J16"/>
  <c r="K16"/>
  <c r="L16"/>
  <c r="I17"/>
  <c r="J17"/>
  <c r="K17"/>
  <c r="L17"/>
  <c r="I18"/>
  <c r="J18"/>
  <c r="K18"/>
  <c r="L18"/>
  <c r="I19"/>
  <c r="J19"/>
  <c r="K19"/>
  <c r="L19"/>
  <c r="I20"/>
  <c r="J20"/>
  <c r="K20"/>
  <c r="L20"/>
  <c r="I21"/>
  <c r="J21"/>
  <c r="K21"/>
  <c r="L21"/>
  <c r="I22"/>
  <c r="J22"/>
  <c r="K22"/>
  <c r="L22"/>
  <c r="I23"/>
  <c r="J23"/>
  <c r="K23"/>
  <c r="L23"/>
  <c r="I24"/>
  <c r="J24"/>
  <c r="K24"/>
  <c r="L24"/>
  <c r="I25"/>
  <c r="J25"/>
  <c r="K25"/>
  <c r="L25"/>
  <c r="I26"/>
  <c r="J26"/>
  <c r="K26"/>
  <c r="L26"/>
  <c r="I8" i="7"/>
  <c r="J8"/>
  <c r="K8"/>
  <c r="L8"/>
  <c r="I9"/>
  <c r="J9"/>
  <c r="K9"/>
  <c r="L9"/>
  <c r="I10"/>
  <c r="J10"/>
  <c r="K10"/>
  <c r="L10"/>
  <c r="I11"/>
  <c r="J11"/>
  <c r="K11"/>
  <c r="L11"/>
  <c r="I12"/>
  <c r="J12"/>
  <c r="K12"/>
  <c r="L12"/>
  <c r="I13"/>
  <c r="K13" s="1"/>
  <c r="J13"/>
  <c r="L13"/>
  <c r="I14"/>
  <c r="J14"/>
  <c r="K14"/>
  <c r="L14"/>
  <c r="I15"/>
  <c r="J15"/>
  <c r="K15"/>
  <c r="L15"/>
  <c r="I16"/>
  <c r="J16"/>
  <c r="K16"/>
  <c r="L16"/>
  <c r="I17"/>
  <c r="J17"/>
  <c r="K17"/>
  <c r="L17"/>
  <c r="I18"/>
  <c r="J18"/>
  <c r="K18"/>
  <c r="L18"/>
  <c r="I19"/>
  <c r="J19"/>
  <c r="K19"/>
  <c r="L19"/>
  <c r="I20"/>
  <c r="J20"/>
  <c r="K20"/>
  <c r="L20"/>
  <c r="I21"/>
  <c r="J21"/>
  <c r="K21"/>
  <c r="L21"/>
  <c r="I22"/>
  <c r="J22"/>
  <c r="K22"/>
  <c r="L22"/>
  <c r="J7"/>
  <c r="L7" s="1"/>
  <c r="I7"/>
  <c r="K7" s="1"/>
  <c r="J6"/>
  <c r="L6" s="1"/>
  <c r="I6"/>
  <c r="K6" s="1"/>
  <c r="I8" i="6"/>
  <c r="J8"/>
  <c r="K8"/>
  <c r="L8"/>
  <c r="I9"/>
  <c r="J9"/>
  <c r="K9"/>
  <c r="L9"/>
  <c r="I10"/>
  <c r="J10"/>
  <c r="K10"/>
  <c r="L10"/>
  <c r="I11"/>
  <c r="J11"/>
  <c r="K11"/>
  <c r="L11"/>
  <c r="I12"/>
  <c r="J12"/>
  <c r="K12"/>
  <c r="L12"/>
  <c r="I13"/>
  <c r="J13"/>
  <c r="K13"/>
  <c r="L13"/>
  <c r="I14"/>
  <c r="J14"/>
  <c r="K14"/>
  <c r="L14"/>
  <c r="I15"/>
  <c r="J15"/>
  <c r="K15"/>
  <c r="L15"/>
  <c r="I16"/>
  <c r="J16"/>
  <c r="K16"/>
  <c r="L16"/>
  <c r="I17"/>
  <c r="J17"/>
  <c r="K17"/>
  <c r="L17"/>
  <c r="I18"/>
  <c r="J18"/>
  <c r="K18"/>
  <c r="L18"/>
  <c r="I19"/>
  <c r="J19"/>
  <c r="K19"/>
  <c r="L19"/>
  <c r="I20"/>
  <c r="J20"/>
  <c r="K20"/>
  <c r="L20"/>
  <c r="I21"/>
  <c r="J21"/>
  <c r="K21"/>
  <c r="L21"/>
  <c r="I22"/>
  <c r="J22"/>
  <c r="K22"/>
  <c r="L22"/>
  <c r="I23"/>
  <c r="J23"/>
  <c r="K23"/>
  <c r="L23"/>
  <c r="I24"/>
  <c r="J24"/>
  <c r="K24"/>
  <c r="L24"/>
  <c r="I25"/>
  <c r="J25"/>
  <c r="K25"/>
  <c r="L25"/>
  <c r="J7"/>
  <c r="L7" s="1"/>
  <c r="I7"/>
  <c r="K7" s="1"/>
  <c r="J6"/>
  <c r="L6" s="1"/>
  <c r="I6"/>
  <c r="K6" s="1"/>
  <c r="J7" i="5"/>
  <c r="L7" s="1"/>
  <c r="I7"/>
  <c r="K7" s="1"/>
  <c r="J6"/>
  <c r="L6" s="1"/>
  <c r="I6"/>
  <c r="K6" s="1"/>
  <c r="I8" i="4"/>
  <c r="J8"/>
  <c r="K8"/>
  <c r="L8"/>
  <c r="M8" s="1"/>
  <c r="I9"/>
  <c r="J9"/>
  <c r="K9"/>
  <c r="L9"/>
  <c r="M9" s="1"/>
  <c r="I10"/>
  <c r="J10"/>
  <c r="K10"/>
  <c r="L10"/>
  <c r="M10" s="1"/>
  <c r="I11"/>
  <c r="J11"/>
  <c r="K11"/>
  <c r="L11"/>
  <c r="M11" s="1"/>
  <c r="I12"/>
  <c r="J12"/>
  <c r="K12"/>
  <c r="L12"/>
  <c r="M12" s="1"/>
  <c r="I13"/>
  <c r="J13"/>
  <c r="K13"/>
  <c r="L13"/>
  <c r="M13" s="1"/>
  <c r="I14"/>
  <c r="J14"/>
  <c r="K14"/>
  <c r="L14"/>
  <c r="M14" s="1"/>
  <c r="I15"/>
  <c r="J15"/>
  <c r="K15"/>
  <c r="L15"/>
  <c r="M15" s="1"/>
  <c r="I16"/>
  <c r="J16"/>
  <c r="K16"/>
  <c r="L16"/>
  <c r="M16" s="1"/>
  <c r="I17"/>
  <c r="J17"/>
  <c r="K17"/>
  <c r="L17"/>
  <c r="M17" s="1"/>
  <c r="I18"/>
  <c r="J18"/>
  <c r="K18"/>
  <c r="L18"/>
  <c r="M18" s="1"/>
  <c r="I19"/>
  <c r="J19"/>
  <c r="K19"/>
  <c r="L19"/>
  <c r="M19" s="1"/>
  <c r="J7"/>
  <c r="L7" s="1"/>
  <c r="I7"/>
  <c r="K7" s="1"/>
  <c r="J6"/>
  <c r="L6" s="1"/>
  <c r="I6"/>
  <c r="K6" s="1"/>
  <c r="I8" i="3"/>
  <c r="J8"/>
  <c r="K8"/>
  <c r="L8"/>
  <c r="I9"/>
  <c r="J9"/>
  <c r="K9"/>
  <c r="L9"/>
  <c r="I10"/>
  <c r="J10"/>
  <c r="K10"/>
  <c r="L10"/>
  <c r="I11"/>
  <c r="J11"/>
  <c r="K11"/>
  <c r="L11"/>
  <c r="I12"/>
  <c r="J12"/>
  <c r="K12"/>
  <c r="L12"/>
  <c r="I13"/>
  <c r="J13"/>
  <c r="K13"/>
  <c r="L13"/>
  <c r="I14"/>
  <c r="J14"/>
  <c r="K14"/>
  <c r="L14"/>
  <c r="J7"/>
  <c r="L7" s="1"/>
  <c r="I7"/>
  <c r="K7" s="1"/>
  <c r="J6"/>
  <c r="L6" s="1"/>
  <c r="I6"/>
  <c r="K6" s="1"/>
  <c r="J21" i="2"/>
  <c r="L21" s="1"/>
  <c r="I21"/>
  <c r="K21" s="1"/>
  <c r="J20"/>
  <c r="L20" s="1"/>
  <c r="I20"/>
  <c r="K20" s="1"/>
  <c r="J19"/>
  <c r="L19" s="1"/>
  <c r="I19"/>
  <c r="K19" s="1"/>
  <c r="J18"/>
  <c r="L18" s="1"/>
  <c r="I18"/>
  <c r="K18" s="1"/>
  <c r="J17"/>
  <c r="L17" s="1"/>
  <c r="I17"/>
  <c r="K17" s="1"/>
  <c r="J16"/>
  <c r="L16" s="1"/>
  <c r="I16"/>
  <c r="K16" s="1"/>
  <c r="J15"/>
  <c r="L15" s="1"/>
  <c r="I15"/>
  <c r="K15" s="1"/>
  <c r="J14"/>
  <c r="L14" s="1"/>
  <c r="I14"/>
  <c r="K14" s="1"/>
  <c r="J13"/>
  <c r="L13" s="1"/>
  <c r="I13"/>
  <c r="K13" s="1"/>
  <c r="J12"/>
  <c r="L12" s="1"/>
  <c r="I12"/>
  <c r="K12" s="1"/>
  <c r="J11"/>
  <c r="L11" s="1"/>
  <c r="I11"/>
  <c r="K11" s="1"/>
  <c r="J10"/>
  <c r="L10" s="1"/>
  <c r="I10"/>
  <c r="K10" s="1"/>
  <c r="J9"/>
  <c r="L9" s="1"/>
  <c r="I9"/>
  <c r="K9" s="1"/>
  <c r="J8"/>
  <c r="L8" s="1"/>
  <c r="I8"/>
  <c r="K8" s="1"/>
  <c r="J7"/>
  <c r="L7" s="1"/>
  <c r="I7"/>
  <c r="K7" s="1"/>
  <c r="J6"/>
  <c r="L6" s="1"/>
  <c r="I6"/>
  <c r="K6" s="1"/>
  <c r="I8" i="1"/>
  <c r="J8"/>
  <c r="K8"/>
  <c r="L8"/>
  <c r="M8" s="1"/>
  <c r="I9"/>
  <c r="J9"/>
  <c r="K9"/>
  <c r="L9"/>
  <c r="M9" s="1"/>
  <c r="I10"/>
  <c r="J10"/>
  <c r="K10"/>
  <c r="L10"/>
  <c r="M10" s="1"/>
  <c r="I11"/>
  <c r="J11"/>
  <c r="K11"/>
  <c r="L11"/>
  <c r="M11" s="1"/>
  <c r="I12"/>
  <c r="J12"/>
  <c r="K12"/>
  <c r="L12"/>
  <c r="M12" s="1"/>
  <c r="I13"/>
  <c r="J13"/>
  <c r="L13" s="1"/>
  <c r="M13" s="1"/>
  <c r="K13"/>
  <c r="I14"/>
  <c r="J14"/>
  <c r="K14"/>
  <c r="L14"/>
  <c r="M14" s="1"/>
  <c r="I15"/>
  <c r="J15"/>
  <c r="K15"/>
  <c r="L15"/>
  <c r="M15" s="1"/>
  <c r="I16"/>
  <c r="J16"/>
  <c r="K16"/>
  <c r="L16"/>
  <c r="M16" s="1"/>
  <c r="I17"/>
  <c r="J17"/>
  <c r="K17"/>
  <c r="L17"/>
  <c r="M17" s="1"/>
  <c r="I18"/>
  <c r="J18"/>
  <c r="K18"/>
  <c r="L18"/>
  <c r="M18" s="1"/>
  <c r="I19"/>
  <c r="J19"/>
  <c r="L19" s="1"/>
  <c r="M19" s="1"/>
  <c r="K19"/>
  <c r="I20"/>
  <c r="J20"/>
  <c r="K20"/>
  <c r="L20"/>
  <c r="M20" s="1"/>
  <c r="I21"/>
  <c r="J21"/>
  <c r="K21"/>
  <c r="L21"/>
  <c r="M21" s="1"/>
  <c r="J7"/>
  <c r="L7" s="1"/>
  <c r="I7"/>
  <c r="K7" s="1"/>
  <c r="M7" s="1"/>
  <c r="J6"/>
  <c r="L6" s="1"/>
  <c r="I6"/>
  <c r="K6" s="1"/>
  <c r="M6" s="1"/>
  <c r="N6" s="1"/>
  <c r="N7" s="1"/>
  <c r="N8" l="1"/>
  <c r="M6" i="7"/>
  <c r="N6" s="1"/>
  <c r="M7"/>
  <c r="M22"/>
  <c r="M21"/>
  <c r="M20"/>
  <c r="M19"/>
  <c r="M18"/>
  <c r="M17"/>
  <c r="M16"/>
  <c r="M15"/>
  <c r="M14"/>
  <c r="M13"/>
  <c r="M12"/>
  <c r="M11"/>
  <c r="M10"/>
  <c r="M9"/>
  <c r="M8"/>
  <c r="M6" i="6"/>
  <c r="N6" s="1"/>
  <c r="N7" s="1"/>
  <c r="M7"/>
  <c r="M25"/>
  <c r="M24"/>
  <c r="M23"/>
  <c r="M22"/>
  <c r="M21"/>
  <c r="M20"/>
  <c r="M19"/>
  <c r="M18"/>
  <c r="M26" i="5"/>
  <c r="M25"/>
  <c r="M24"/>
  <c r="M23"/>
  <c r="M22"/>
  <c r="M21"/>
  <c r="M20"/>
  <c r="M19"/>
  <c r="M18"/>
  <c r="M17"/>
  <c r="M16"/>
  <c r="M15"/>
  <c r="M14"/>
  <c r="M13"/>
  <c r="M12"/>
  <c r="M11"/>
  <c r="M10"/>
  <c r="M9"/>
  <c r="M8"/>
  <c r="M6" i="3"/>
  <c r="N6" s="1"/>
  <c r="M7"/>
  <c r="M14"/>
  <c r="M13"/>
  <c r="M12"/>
  <c r="M11"/>
  <c r="M10"/>
  <c r="M9"/>
  <c r="M8"/>
  <c r="M6" i="8"/>
  <c r="N6" s="1"/>
  <c r="M7"/>
  <c r="M17"/>
  <c r="M6" i="5"/>
  <c r="N6" s="1"/>
  <c r="M7"/>
  <c r="M17" i="6"/>
  <c r="M16"/>
  <c r="M15"/>
  <c r="M14"/>
  <c r="M13"/>
  <c r="M12"/>
  <c r="M11"/>
  <c r="M10"/>
  <c r="M9"/>
  <c r="M8"/>
  <c r="N8" s="1"/>
  <c r="N9"/>
  <c r="N10" s="1"/>
  <c r="N11" s="1"/>
  <c r="N12" s="1"/>
  <c r="N13" s="1"/>
  <c r="N14" s="1"/>
  <c r="N15" s="1"/>
  <c r="N16" s="1"/>
  <c r="N17" s="1"/>
  <c r="N18" s="1"/>
  <c r="N19" s="1"/>
  <c r="N20" s="1"/>
  <c r="N21" s="1"/>
  <c r="N22" s="1"/>
  <c r="N23" s="1"/>
  <c r="N24" s="1"/>
  <c r="N25" s="1"/>
  <c r="M6" i="4"/>
  <c r="N6" s="1"/>
  <c r="M7"/>
  <c r="M6" i="2"/>
  <c r="N6" s="1"/>
  <c r="M7"/>
  <c r="M8"/>
  <c r="M9"/>
  <c r="M10"/>
  <c r="M11"/>
  <c r="M12"/>
  <c r="M13"/>
  <c r="M14"/>
  <c r="M15"/>
  <c r="M16"/>
  <c r="M17"/>
  <c r="M18"/>
  <c r="M19"/>
  <c r="M20"/>
  <c r="M21"/>
  <c r="N9" i="1"/>
  <c r="N10" s="1"/>
  <c r="N11" s="1"/>
  <c r="N12" s="1"/>
  <c r="N13" s="1"/>
  <c r="N14" s="1"/>
  <c r="N15" s="1"/>
  <c r="N16" s="1"/>
  <c r="N17" s="1"/>
  <c r="N18" s="1"/>
  <c r="N19" s="1"/>
  <c r="N20" s="1"/>
  <c r="N21" s="1"/>
  <c r="N7" i="7" l="1"/>
  <c r="N8" s="1"/>
  <c r="N9" s="1"/>
  <c r="N10" s="1"/>
  <c r="N11" s="1"/>
  <c r="N12" s="1"/>
  <c r="N13" s="1"/>
  <c r="N14" s="1"/>
  <c r="N15" s="1"/>
  <c r="N16" s="1"/>
  <c r="N17" s="1"/>
  <c r="N18" s="1"/>
  <c r="N19" s="1"/>
  <c r="N20" s="1"/>
  <c r="N21" s="1"/>
  <c r="N22" s="1"/>
  <c r="N7" i="3"/>
  <c r="N8" s="1"/>
  <c r="N9" s="1"/>
  <c r="N10" s="1"/>
  <c r="N11" s="1"/>
  <c r="N12" s="1"/>
  <c r="N13" s="1"/>
  <c r="N14" s="1"/>
  <c r="N7" i="8"/>
  <c r="N8" s="1"/>
  <c r="N9" s="1"/>
  <c r="N10" s="1"/>
  <c r="N11" s="1"/>
  <c r="N12" s="1"/>
  <c r="N13" s="1"/>
  <c r="N14" s="1"/>
  <c r="N15" s="1"/>
  <c r="N16" s="1"/>
  <c r="N17" s="1"/>
  <c r="N7" i="5"/>
  <c r="N8" s="1"/>
  <c r="N9" s="1"/>
  <c r="N10" s="1"/>
  <c r="N11" s="1"/>
  <c r="N12" s="1"/>
  <c r="N13" s="1"/>
  <c r="N14" s="1"/>
  <c r="N15" s="1"/>
  <c r="N16" s="1"/>
  <c r="N17" s="1"/>
  <c r="N18" s="1"/>
  <c r="N19" s="1"/>
  <c r="N20" s="1"/>
  <c r="N21" s="1"/>
  <c r="N22" s="1"/>
  <c r="N23" s="1"/>
  <c r="N24" s="1"/>
  <c r="N25" s="1"/>
  <c r="N26" s="1"/>
  <c r="N7" i="4"/>
  <c r="N8" s="1"/>
  <c r="N9" s="1"/>
  <c r="N10" s="1"/>
  <c r="N11" s="1"/>
  <c r="N12" s="1"/>
  <c r="N13" s="1"/>
  <c r="N14" s="1"/>
  <c r="N15" s="1"/>
  <c r="N16" s="1"/>
  <c r="N17" s="1"/>
  <c r="N18" s="1"/>
  <c r="N19" s="1"/>
  <c r="N7" i="2"/>
  <c r="N8" s="1"/>
  <c r="N9" s="1"/>
  <c r="N10" s="1"/>
  <c r="N11" s="1"/>
  <c r="N12" s="1"/>
  <c r="N13" s="1"/>
  <c r="N14" s="1"/>
  <c r="N15" s="1"/>
  <c r="N16" s="1"/>
  <c r="N17" s="1"/>
  <c r="N18" s="1"/>
  <c r="N19" s="1"/>
  <c r="N20" s="1"/>
  <c r="N21" s="1"/>
</calcChain>
</file>

<file path=xl/sharedStrings.xml><?xml version="1.0" encoding="utf-8"?>
<sst xmlns="http://schemas.openxmlformats.org/spreadsheetml/2006/main" count="371" uniqueCount="209">
  <si>
    <t>NIVEAU EAU:</t>
  </si>
  <si>
    <t>PROFIL N°</t>
  </si>
  <si>
    <t xml:space="preserve">DIST. PARTIELLE </t>
  </si>
  <si>
    <t>DIST. CUMULEE</t>
  </si>
  <si>
    <t>Z NGNC</t>
  </si>
  <si>
    <t>X  RGNC</t>
  </si>
  <si>
    <t>Y RGNC</t>
  </si>
  <si>
    <t>OBSERVATIONS</t>
  </si>
  <si>
    <t>NOMS PHOTOS</t>
  </si>
  <si>
    <t>HERBE</t>
  </si>
  <si>
    <t>HERBE-ARBRE</t>
  </si>
  <si>
    <t>BOIS DE FER</t>
  </si>
  <si>
    <t>HAUT DE TALUS- HERBE</t>
  </si>
  <si>
    <t xml:space="preserve">FIL D'EAU </t>
  </si>
  <si>
    <t>EAU-BLOCS DECIMETRIQUES</t>
  </si>
  <si>
    <t>HAUT DE TALUS- BOIS DE FER</t>
  </si>
  <si>
    <t>BAS DE TALUS</t>
  </si>
  <si>
    <t>FIL D'EAU</t>
  </si>
  <si>
    <t>EAU</t>
  </si>
  <si>
    <t>BLOCS DECIMETRIQUES</t>
  </si>
  <si>
    <t>CLOTURE</t>
  </si>
  <si>
    <t>p9-.1</t>
  </si>
  <si>
    <t>p9-.2</t>
  </si>
  <si>
    <t>p9-.3</t>
  </si>
  <si>
    <t>p9-.4</t>
  </si>
  <si>
    <t>p9-.5</t>
  </si>
  <si>
    <t>p9-.6</t>
  </si>
  <si>
    <t>p9-.7</t>
  </si>
  <si>
    <t>p9-.8</t>
  </si>
  <si>
    <t>p9-.9</t>
  </si>
  <si>
    <t>p9-.10</t>
  </si>
  <si>
    <t>p9-.11</t>
  </si>
  <si>
    <t>p9-.12</t>
  </si>
  <si>
    <t>p9-.13</t>
  </si>
  <si>
    <t>p9-.14</t>
  </si>
  <si>
    <t>p9-.15</t>
  </si>
  <si>
    <t>p9-.16</t>
  </si>
  <si>
    <t>BAS DE TALUS-EAU</t>
  </si>
  <si>
    <t>TERRE</t>
  </si>
  <si>
    <t>p9.RG</t>
  </si>
  <si>
    <t>p9.aval</t>
  </si>
  <si>
    <t>p9.RD</t>
  </si>
  <si>
    <t>HAUT DE TALUS- RG</t>
  </si>
  <si>
    <t>HAUT DE TALUS- RD</t>
  </si>
  <si>
    <t>RIVIERE CREEK LUCKY- PROFIL P9- 29/01/2015 - ROMAIN BAYLE</t>
  </si>
  <si>
    <t>RIVIERE CREEK LUCKY- PROFIL P10 - 29/01/2015 - ROMAIN BAYLE</t>
  </si>
  <si>
    <t>p10.1</t>
  </si>
  <si>
    <t>p10.2</t>
  </si>
  <si>
    <t>p10.3</t>
  </si>
  <si>
    <t>p10.4</t>
  </si>
  <si>
    <t>p10.5</t>
  </si>
  <si>
    <t>p10.6</t>
  </si>
  <si>
    <t>p10.7</t>
  </si>
  <si>
    <t>p10.8</t>
  </si>
  <si>
    <t>p10.9</t>
  </si>
  <si>
    <t>p10.10</t>
  </si>
  <si>
    <t>p10.11</t>
  </si>
  <si>
    <t>p10.12</t>
  </si>
  <si>
    <t>p10.13</t>
  </si>
  <si>
    <t>p10.14</t>
  </si>
  <si>
    <t>p10.15</t>
  </si>
  <si>
    <t>p10.16</t>
  </si>
  <si>
    <t>p10.17</t>
  </si>
  <si>
    <t>CHAMPS</t>
  </si>
  <si>
    <t>ROSEAUX</t>
  </si>
  <si>
    <t>SABLE</t>
  </si>
  <si>
    <t>HAUT DE TALUS</t>
  </si>
  <si>
    <t>p10.RG</t>
  </si>
  <si>
    <t>p10.aval</t>
  </si>
  <si>
    <t>p10.RD</t>
  </si>
  <si>
    <t>RIVIERE CREEK LUCKY- PROFIL P11 - 29/01/2015 - ROMAIN BAYLE</t>
  </si>
  <si>
    <t>p11.1</t>
  </si>
  <si>
    <t>p11.2</t>
  </si>
  <si>
    <t>p11.3</t>
  </si>
  <si>
    <t>p11.4</t>
  </si>
  <si>
    <t>p11.5</t>
  </si>
  <si>
    <t>p11.6</t>
  </si>
  <si>
    <t>p11.7</t>
  </si>
  <si>
    <t>p11.8</t>
  </si>
  <si>
    <t>p11.9</t>
  </si>
  <si>
    <t>p11.10</t>
  </si>
  <si>
    <t>p11.RG</t>
  </si>
  <si>
    <t>p11.aval</t>
  </si>
  <si>
    <t>p11.RD</t>
  </si>
  <si>
    <t>RIVIERE CREEK LUCKY- PROFIL P12 - 29/01/2015 - ROMAIN BAYLE</t>
  </si>
  <si>
    <t>p12.1</t>
  </si>
  <si>
    <t>p12.2</t>
  </si>
  <si>
    <t>p12.3</t>
  </si>
  <si>
    <t>p12.4</t>
  </si>
  <si>
    <t>960-75.arb</t>
  </si>
  <si>
    <t>p12.5</t>
  </si>
  <si>
    <t>p12.6</t>
  </si>
  <si>
    <t>p12.7</t>
  </si>
  <si>
    <t>p12.8</t>
  </si>
  <si>
    <t>p12.9</t>
  </si>
  <si>
    <t>p12.10</t>
  </si>
  <si>
    <t>p12.11</t>
  </si>
  <si>
    <t>p12.12</t>
  </si>
  <si>
    <t>p12.13</t>
  </si>
  <si>
    <t>p12.14</t>
  </si>
  <si>
    <t>p12.15</t>
  </si>
  <si>
    <t>ARBRE</t>
  </si>
  <si>
    <t>p13.1</t>
  </si>
  <si>
    <t>p13.2</t>
  </si>
  <si>
    <t>p13.3</t>
  </si>
  <si>
    <t>p13.4</t>
  </si>
  <si>
    <t>p13.5</t>
  </si>
  <si>
    <t>p13.6</t>
  </si>
  <si>
    <t>p13.7</t>
  </si>
  <si>
    <t>p13.8</t>
  </si>
  <si>
    <t>p13.9</t>
  </si>
  <si>
    <t>p13.10</t>
  </si>
  <si>
    <t>p13.11</t>
  </si>
  <si>
    <t>p13.12</t>
  </si>
  <si>
    <t>p13.13</t>
  </si>
  <si>
    <t>p13.14</t>
  </si>
  <si>
    <t>p13.15</t>
  </si>
  <si>
    <t>p13.16</t>
  </si>
  <si>
    <t>p13.17</t>
  </si>
  <si>
    <t>p13.18</t>
  </si>
  <si>
    <t>p13.19</t>
  </si>
  <si>
    <t>p13.20</t>
  </si>
  <si>
    <t>p13.21</t>
  </si>
  <si>
    <t>GRILLAGE</t>
  </si>
  <si>
    <t>FORET</t>
  </si>
  <si>
    <t>BAS DE TALUS- BOIS DE FER</t>
  </si>
  <si>
    <t>HAUT DE TALUS-RD</t>
  </si>
  <si>
    <t>RIVIERE CREEK LUCKY- PROFIL P13 - 29/01/2015 - ROMAIN BAYLE</t>
  </si>
  <si>
    <t>PISTE</t>
  </si>
  <si>
    <t>RIVIERE CREEK LUCKY- PROFIL P14 - 29/01/2015 - ROMAIN BAYLE</t>
  </si>
  <si>
    <t>p14.1</t>
  </si>
  <si>
    <t>p14.2</t>
  </si>
  <si>
    <t>p14.3</t>
  </si>
  <si>
    <t>p14.4</t>
  </si>
  <si>
    <t>p14.5</t>
  </si>
  <si>
    <t>p14.6</t>
  </si>
  <si>
    <t>p14.7</t>
  </si>
  <si>
    <t>p14.8</t>
  </si>
  <si>
    <t>p14.9</t>
  </si>
  <si>
    <t>p14.10</t>
  </si>
  <si>
    <t>p14.11</t>
  </si>
  <si>
    <t>p14.12</t>
  </si>
  <si>
    <t>p14.13</t>
  </si>
  <si>
    <t>p14.14</t>
  </si>
  <si>
    <t>p14.15</t>
  </si>
  <si>
    <t>p14.16</t>
  </si>
  <si>
    <t>p14.17</t>
  </si>
  <si>
    <t>p14.18</t>
  </si>
  <si>
    <t>p14.19</t>
  </si>
  <si>
    <t>p14.20</t>
  </si>
  <si>
    <t>p14.21</t>
  </si>
  <si>
    <t>FIL D'EAU-BAS DE TALUS</t>
  </si>
  <si>
    <t>MAQUIS</t>
  </si>
  <si>
    <t>p14.RG</t>
  </si>
  <si>
    <t>p14.aval</t>
  </si>
  <si>
    <t>p14.RD</t>
  </si>
  <si>
    <t>p13.RG</t>
  </si>
  <si>
    <t>p13.aval</t>
  </si>
  <si>
    <t>p13.RD</t>
  </si>
  <si>
    <t>p12.RG</t>
  </si>
  <si>
    <t>p12.aval</t>
  </si>
  <si>
    <t>p12.RD</t>
  </si>
  <si>
    <t>RIVIERE CREEK LUCKY- PROFIL P15 - 29/01/2015 - ROMAIN BAYLE</t>
  </si>
  <si>
    <t>p15.1</t>
  </si>
  <si>
    <t>p15.2</t>
  </si>
  <si>
    <t>p15.3</t>
  </si>
  <si>
    <t>p15.4</t>
  </si>
  <si>
    <t>p15.5</t>
  </si>
  <si>
    <t>p15.6</t>
  </si>
  <si>
    <t>p15.7</t>
  </si>
  <si>
    <t>p15.8</t>
  </si>
  <si>
    <t>p15.9</t>
  </si>
  <si>
    <t>p15.10</t>
  </si>
  <si>
    <t>p15.11</t>
  </si>
  <si>
    <t>p15.12</t>
  </si>
  <si>
    <t>p15.13</t>
  </si>
  <si>
    <t>p15.14</t>
  </si>
  <si>
    <t>p15.15</t>
  </si>
  <si>
    <t>p15.16</t>
  </si>
  <si>
    <t>p15.17</t>
  </si>
  <si>
    <t>p15.18</t>
  </si>
  <si>
    <t>p16.1</t>
  </si>
  <si>
    <t>s.3</t>
  </si>
  <si>
    <t>HABITATION DALLE</t>
  </si>
  <si>
    <t>TERRE-MAQUIS</t>
  </si>
  <si>
    <t>CONDUITE AEP 60</t>
  </si>
  <si>
    <t>p15.RG</t>
  </si>
  <si>
    <t>p15.aval</t>
  </si>
  <si>
    <t>p15.RD</t>
  </si>
  <si>
    <t>p16.2</t>
  </si>
  <si>
    <t>p16.3</t>
  </si>
  <si>
    <t>p16.4</t>
  </si>
  <si>
    <t>p16.5</t>
  </si>
  <si>
    <t>p16.6</t>
  </si>
  <si>
    <t>p16.7</t>
  </si>
  <si>
    <t>p16.8</t>
  </si>
  <si>
    <t>p16.9</t>
  </si>
  <si>
    <t>p16.10</t>
  </si>
  <si>
    <t>p16.11</t>
  </si>
  <si>
    <t>p16.12</t>
  </si>
  <si>
    <t>p16.13</t>
  </si>
  <si>
    <t>RIVIERE CREEK LUCKY- PROFIL P16- 29/01/2015 - ROMAIN BAYLE</t>
  </si>
  <si>
    <t>HAUT DE TALUS RG- FORET</t>
  </si>
  <si>
    <t>BAS DE TALUS- FORET</t>
  </si>
  <si>
    <t>HAUT DE TALUS- FORET</t>
  </si>
  <si>
    <t>HAUT DE TALUS RD- PISTE</t>
  </si>
  <si>
    <t>p16.RG</t>
  </si>
  <si>
    <t>p16.aval</t>
  </si>
  <si>
    <t>p16.RD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</si>
</sst>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2" fontId="0" fillId="0" borderId="0" xfId="0" applyNumberFormat="1"/>
    <xf numFmtId="0" fontId="0" fillId="0" borderId="9" xfId="0" applyBorder="1" applyAlignment="1">
      <alignment horizontal="center"/>
    </xf>
    <xf numFmtId="0" fontId="0" fillId="0" borderId="12" xfId="0" applyBorder="1"/>
    <xf numFmtId="0" fontId="0" fillId="0" borderId="13" xfId="0" applyBorder="1" applyAlignment="1">
      <alignment horizontal="center"/>
    </xf>
    <xf numFmtId="2" fontId="0" fillId="0" borderId="14" xfId="0" applyNumberForma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2" fontId="0" fillId="0" borderId="11" xfId="0" applyNumberFormat="1" applyBorder="1"/>
    <xf numFmtId="0" fontId="0" fillId="0" borderId="11" xfId="0" applyFill="1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10" xfId="0" applyBorder="1"/>
    <xf numFmtId="0" fontId="0" fillId="0" borderId="13" xfId="0" applyBorder="1"/>
    <xf numFmtId="2" fontId="0" fillId="0" borderId="14" xfId="0" applyNumberFormat="1" applyBorder="1"/>
    <xf numFmtId="0" fontId="0" fillId="0" borderId="7" xfId="0" applyBorder="1"/>
    <xf numFmtId="2" fontId="0" fillId="0" borderId="8" xfId="0" applyNumberFormat="1" applyBorder="1"/>
    <xf numFmtId="0" fontId="0" fillId="0" borderId="16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1"/>
  <sheetViews>
    <sheetView workbookViewId="0">
      <selection activeCell="O1" sqref="O1:O1048576"/>
    </sheetView>
  </sheetViews>
  <sheetFormatPr baseColWidth="10" defaultRowHeight="15"/>
  <cols>
    <col min="1" max="1" width="13" customWidth="1"/>
    <col min="2" max="2" width="15.140625" bestFit="1" customWidth="1"/>
    <col min="3" max="3" width="14.140625" bestFit="1" customWidth="1"/>
    <col min="7" max="7" width="27.5703125" bestFit="1" customWidth="1"/>
    <col min="8" max="8" width="14.42578125" customWidth="1"/>
  </cols>
  <sheetData>
    <row r="1" spans="1:14" ht="15.75" thickBot="1">
      <c r="A1" s="1" t="s">
        <v>44</v>
      </c>
      <c r="B1" s="2"/>
      <c r="C1" s="2"/>
      <c r="D1" s="2"/>
      <c r="E1" s="2"/>
      <c r="F1" s="2"/>
      <c r="G1" s="3"/>
      <c r="H1" s="4"/>
    </row>
    <row r="2" spans="1:14" s="7" customFormat="1">
      <c r="A2" s="5" t="s">
        <v>0</v>
      </c>
      <c r="B2" s="6">
        <v>4.8499999999999996</v>
      </c>
      <c r="C2" s="5"/>
      <c r="D2" s="5"/>
      <c r="E2" s="5"/>
      <c r="F2" s="5"/>
      <c r="G2" s="5"/>
      <c r="H2" s="5"/>
    </row>
    <row r="3" spans="1:14" ht="15.75" thickBot="1">
      <c r="A3" s="8"/>
      <c r="B3" s="8"/>
      <c r="C3" s="8"/>
      <c r="D3" s="8"/>
      <c r="E3" s="8"/>
      <c r="F3" s="8"/>
    </row>
    <row r="4" spans="1:14" ht="15.75" thickBot="1">
      <c r="A4" s="9" t="s">
        <v>1</v>
      </c>
      <c r="B4" s="10" t="s">
        <v>2</v>
      </c>
      <c r="C4" s="10" t="s">
        <v>3</v>
      </c>
      <c r="D4" s="10" t="s">
        <v>4</v>
      </c>
      <c r="E4" s="10" t="s">
        <v>5</v>
      </c>
      <c r="F4" s="10" t="s">
        <v>6</v>
      </c>
      <c r="G4" s="11" t="s">
        <v>7</v>
      </c>
      <c r="H4" s="11" t="s">
        <v>8</v>
      </c>
    </row>
    <row r="5" spans="1:14">
      <c r="A5" s="12" t="s">
        <v>21</v>
      </c>
      <c r="B5" s="14"/>
      <c r="C5" s="14"/>
      <c r="D5" s="13">
        <v>8.0579999999999998</v>
      </c>
      <c r="E5" s="13">
        <v>465741.68300000002</v>
      </c>
      <c r="F5" s="13">
        <v>214234.424</v>
      </c>
      <c r="G5" s="14" t="s">
        <v>9</v>
      </c>
      <c r="H5" s="15"/>
    </row>
    <row r="6" spans="1:14">
      <c r="A6" s="16" t="s">
        <v>22</v>
      </c>
      <c r="B6" s="17">
        <v>5.0314858640514313</v>
      </c>
      <c r="C6" s="17">
        <v>5.0314858640514313</v>
      </c>
      <c r="D6" s="17">
        <v>8.0299999999999994</v>
      </c>
      <c r="E6" s="17">
        <v>465741.04599999997</v>
      </c>
      <c r="F6" s="17">
        <v>214239.41500000001</v>
      </c>
      <c r="G6" s="18" t="s">
        <v>12</v>
      </c>
      <c r="H6" s="19"/>
      <c r="I6" s="20">
        <f>E6-E5</f>
        <v>-0.63700000004610047</v>
      </c>
      <c r="J6" s="20">
        <f>F6-F5</f>
        <v>4.9910000000090804</v>
      </c>
      <c r="K6" s="20">
        <f>I6*I6</f>
        <v>0.40576900005873201</v>
      </c>
      <c r="L6" s="20">
        <f>J6*J6</f>
        <v>24.910081000090642</v>
      </c>
      <c r="M6" s="20">
        <f>SQRT(K6+L6)</f>
        <v>5.0314858640514313</v>
      </c>
      <c r="N6" s="20">
        <f>M6</f>
        <v>5.0314858640514313</v>
      </c>
    </row>
    <row r="7" spans="1:14">
      <c r="A7" s="16" t="s">
        <v>23</v>
      </c>
      <c r="B7" s="17">
        <v>3.1382125485524335</v>
      </c>
      <c r="C7" s="17">
        <v>8.1696984126038643</v>
      </c>
      <c r="D7" s="17">
        <v>7.38</v>
      </c>
      <c r="E7" s="17">
        <v>465740.64899999998</v>
      </c>
      <c r="F7" s="17">
        <v>214242.52799999999</v>
      </c>
      <c r="G7" s="18" t="s">
        <v>9</v>
      </c>
      <c r="H7" s="19"/>
      <c r="I7" s="20">
        <f t="shared" ref="I7:J7" si="0">E7-E6</f>
        <v>-0.39699999999720603</v>
      </c>
      <c r="J7" s="20">
        <f t="shared" si="0"/>
        <v>3.1129999999830034</v>
      </c>
      <c r="K7" s="20">
        <f t="shared" ref="K7:L7" si="1">I7*I7</f>
        <v>0.15760899999778158</v>
      </c>
      <c r="L7" s="20">
        <f t="shared" si="1"/>
        <v>9.6907689998941784</v>
      </c>
      <c r="M7" s="20">
        <f t="shared" ref="M7" si="2">SQRT(K7+L7)</f>
        <v>3.1382125485524335</v>
      </c>
      <c r="N7" s="20">
        <f>N6+M7</f>
        <v>8.1696984126038643</v>
      </c>
    </row>
    <row r="8" spans="1:14">
      <c r="A8" s="16" t="s">
        <v>24</v>
      </c>
      <c r="B8" s="17">
        <v>2.467928888764384</v>
      </c>
      <c r="C8" s="17">
        <v>10.637627301368248</v>
      </c>
      <c r="D8" s="17">
        <v>6.78</v>
      </c>
      <c r="E8" s="17">
        <v>465740.33600000001</v>
      </c>
      <c r="F8" s="17">
        <v>214244.976</v>
      </c>
      <c r="G8" s="18" t="s">
        <v>9</v>
      </c>
      <c r="H8" s="19"/>
      <c r="I8" s="20">
        <f t="shared" ref="I8:I21" si="3">E8-E7</f>
        <v>-0.31299999996554106</v>
      </c>
      <c r="J8" s="20">
        <f t="shared" ref="J8:J21" si="4">F8-F7</f>
        <v>2.4480000000039581</v>
      </c>
      <c r="K8" s="20">
        <f t="shared" ref="K8:K21" si="5">I8*I8</f>
        <v>9.79689999784287E-2</v>
      </c>
      <c r="L8" s="20">
        <f t="shared" ref="L8:L21" si="6">J8*J8</f>
        <v>5.992704000019379</v>
      </c>
      <c r="M8" s="20">
        <f t="shared" ref="M8:M21" si="7">SQRT(K8+L8)</f>
        <v>2.467928888764384</v>
      </c>
      <c r="N8" s="20">
        <f t="shared" ref="N8:N21" si="8">N7+M8</f>
        <v>10.637627301368248</v>
      </c>
    </row>
    <row r="9" spans="1:14">
      <c r="A9" s="16" t="s">
        <v>25</v>
      </c>
      <c r="B9" s="17">
        <v>1.806446235031095</v>
      </c>
      <c r="C9" s="17">
        <v>12.444073536399342</v>
      </c>
      <c r="D9" s="17">
        <v>6.28</v>
      </c>
      <c r="E9" s="17">
        <v>465740.10800000001</v>
      </c>
      <c r="F9" s="17">
        <v>214246.76800000001</v>
      </c>
      <c r="G9" s="18" t="s">
        <v>9</v>
      </c>
      <c r="H9" s="19" t="s">
        <v>39</v>
      </c>
      <c r="I9" s="20">
        <f t="shared" si="3"/>
        <v>-0.22800000000279397</v>
      </c>
      <c r="J9" s="20">
        <f t="shared" si="4"/>
        <v>1.7920000000158325</v>
      </c>
      <c r="K9" s="20">
        <f t="shared" si="5"/>
        <v>5.1984000001274053E-2</v>
      </c>
      <c r="L9" s="20">
        <f t="shared" si="6"/>
        <v>3.2112640000567438</v>
      </c>
      <c r="M9" s="20">
        <f t="shared" si="7"/>
        <v>1.806446235031095</v>
      </c>
      <c r="N9" s="20">
        <f t="shared" si="8"/>
        <v>12.444073536399342</v>
      </c>
    </row>
    <row r="10" spans="1:14">
      <c r="A10" s="16" t="s">
        <v>26</v>
      </c>
      <c r="B10" s="17">
        <v>1.8166188372845766</v>
      </c>
      <c r="C10" s="17">
        <v>14.260692373683918</v>
      </c>
      <c r="D10" s="17">
        <v>5.89</v>
      </c>
      <c r="E10" s="17">
        <v>465739.87800000003</v>
      </c>
      <c r="F10" s="17">
        <v>214248.57</v>
      </c>
      <c r="G10" s="18" t="s">
        <v>42</v>
      </c>
      <c r="H10" s="19"/>
      <c r="I10" s="20">
        <f t="shared" si="3"/>
        <v>-0.22999999998137355</v>
      </c>
      <c r="J10" s="20">
        <f t="shared" si="4"/>
        <v>1.8019999999960419</v>
      </c>
      <c r="K10" s="20">
        <f t="shared" si="5"/>
        <v>5.2899999991431836E-2</v>
      </c>
      <c r="L10" s="20">
        <f t="shared" si="6"/>
        <v>3.2472039999857349</v>
      </c>
      <c r="M10" s="20">
        <f t="shared" si="7"/>
        <v>1.8166188372845766</v>
      </c>
      <c r="N10" s="20">
        <f t="shared" si="8"/>
        <v>14.260692373683918</v>
      </c>
    </row>
    <row r="11" spans="1:14">
      <c r="A11" s="16" t="s">
        <v>27</v>
      </c>
      <c r="B11" s="17">
        <v>0.75004066557404647</v>
      </c>
      <c r="C11" s="17">
        <v>15.010733039257964</v>
      </c>
      <c r="D11" s="17">
        <v>4.45</v>
      </c>
      <c r="E11" s="17">
        <v>465739.783</v>
      </c>
      <c r="F11" s="17">
        <v>214249.31400000001</v>
      </c>
      <c r="G11" s="18" t="s">
        <v>37</v>
      </c>
      <c r="H11" s="19"/>
      <c r="I11" s="20">
        <f t="shared" si="3"/>
        <v>-9.5000000030267984E-2</v>
      </c>
      <c r="J11" s="20">
        <f t="shared" si="4"/>
        <v>0.7440000000060536</v>
      </c>
      <c r="K11" s="20">
        <f t="shared" si="5"/>
        <v>9.0250000057509171E-3</v>
      </c>
      <c r="L11" s="20">
        <f t="shared" si="6"/>
        <v>0.55353600000900771</v>
      </c>
      <c r="M11" s="20">
        <f t="shared" si="7"/>
        <v>0.75004066557404647</v>
      </c>
      <c r="N11" s="20">
        <f t="shared" si="8"/>
        <v>15.010733039257964</v>
      </c>
    </row>
    <row r="12" spans="1:14">
      <c r="A12" s="16" t="s">
        <v>28</v>
      </c>
      <c r="B12" s="17">
        <v>0.29235081663760282</v>
      </c>
      <c r="C12" s="17">
        <v>15.303083855895567</v>
      </c>
      <c r="D12" s="17">
        <v>4.4800000000000004</v>
      </c>
      <c r="E12" s="17">
        <v>465739.74599999998</v>
      </c>
      <c r="F12" s="17">
        <v>214249.60399999999</v>
      </c>
      <c r="G12" s="18" t="s">
        <v>18</v>
      </c>
      <c r="H12" s="19"/>
      <c r="I12" s="20">
        <f t="shared" si="3"/>
        <v>-3.7000000011175871E-2</v>
      </c>
      <c r="J12" s="20">
        <f t="shared" si="4"/>
        <v>0.28999999997904524</v>
      </c>
      <c r="K12" s="20">
        <f t="shared" si="5"/>
        <v>1.3690000008270144E-3</v>
      </c>
      <c r="L12" s="20">
        <f t="shared" si="6"/>
        <v>8.4099999987846244E-2</v>
      </c>
      <c r="M12" s="20">
        <f t="shared" si="7"/>
        <v>0.29235081663760282</v>
      </c>
      <c r="N12" s="20">
        <f t="shared" si="8"/>
        <v>15.303083855895567</v>
      </c>
    </row>
    <row r="13" spans="1:14">
      <c r="A13" s="16" t="s">
        <v>29</v>
      </c>
      <c r="B13" s="17">
        <v>2.0737449216311226</v>
      </c>
      <c r="C13" s="17">
        <v>17.37682877752669</v>
      </c>
      <c r="D13" s="17">
        <v>4.5</v>
      </c>
      <c r="E13" s="17">
        <v>465739.48300000001</v>
      </c>
      <c r="F13" s="17">
        <v>214251.66099999999</v>
      </c>
      <c r="G13" s="18" t="s">
        <v>18</v>
      </c>
      <c r="H13" s="19"/>
      <c r="I13" s="20">
        <f t="shared" si="3"/>
        <v>-0.2629999999771826</v>
      </c>
      <c r="J13" s="20">
        <f t="shared" si="4"/>
        <v>2.0570000000006985</v>
      </c>
      <c r="K13" s="20">
        <f t="shared" si="5"/>
        <v>6.9168999987998039E-2</v>
      </c>
      <c r="L13" s="20">
        <f t="shared" si="6"/>
        <v>4.2312490000028733</v>
      </c>
      <c r="M13" s="20">
        <f t="shared" si="7"/>
        <v>2.0737449216311226</v>
      </c>
      <c r="N13" s="20">
        <f t="shared" si="8"/>
        <v>17.37682877752669</v>
      </c>
    </row>
    <row r="14" spans="1:14">
      <c r="A14" s="16" t="s">
        <v>29</v>
      </c>
      <c r="B14" s="17">
        <v>0</v>
      </c>
      <c r="C14" s="17">
        <v>17.37682877752669</v>
      </c>
      <c r="D14" s="17">
        <v>4.5</v>
      </c>
      <c r="E14" s="17">
        <v>465739.48300000001</v>
      </c>
      <c r="F14" s="17">
        <v>214251.66099999999</v>
      </c>
      <c r="G14" s="18" t="s">
        <v>18</v>
      </c>
      <c r="H14" s="19" t="s">
        <v>40</v>
      </c>
      <c r="I14" s="20">
        <f t="shared" si="3"/>
        <v>0</v>
      </c>
      <c r="J14" s="20">
        <f t="shared" si="4"/>
        <v>0</v>
      </c>
      <c r="K14" s="20">
        <f t="shared" si="5"/>
        <v>0</v>
      </c>
      <c r="L14" s="20">
        <f t="shared" si="6"/>
        <v>0</v>
      </c>
      <c r="M14" s="20">
        <f t="shared" si="7"/>
        <v>0</v>
      </c>
      <c r="N14" s="20">
        <f t="shared" si="8"/>
        <v>17.37682877752669</v>
      </c>
    </row>
    <row r="15" spans="1:14">
      <c r="A15" s="16" t="s">
        <v>30</v>
      </c>
      <c r="B15" s="17">
        <v>2.1764434291003596</v>
      </c>
      <c r="C15" s="17">
        <v>19.553272206627049</v>
      </c>
      <c r="D15" s="17">
        <v>4.63</v>
      </c>
      <c r="E15" s="17">
        <v>465739.20799999998</v>
      </c>
      <c r="F15" s="17">
        <v>214253.82</v>
      </c>
      <c r="G15" s="18" t="s">
        <v>37</v>
      </c>
      <c r="H15" s="29"/>
      <c r="I15" s="20">
        <f t="shared" si="3"/>
        <v>-0.27500000002328306</v>
      </c>
      <c r="J15" s="20">
        <f t="shared" si="4"/>
        <v>2.1590000000142027</v>
      </c>
      <c r="K15" s="20">
        <f t="shared" si="5"/>
        <v>7.5625000012805685E-2</v>
      </c>
      <c r="L15" s="20">
        <f t="shared" si="6"/>
        <v>4.6612810000613267</v>
      </c>
      <c r="M15" s="20">
        <f t="shared" si="7"/>
        <v>2.1764434291003596</v>
      </c>
      <c r="N15" s="20">
        <f t="shared" si="8"/>
        <v>19.553272206627049</v>
      </c>
    </row>
    <row r="16" spans="1:14">
      <c r="A16" s="16" t="s">
        <v>31</v>
      </c>
      <c r="B16" s="17">
        <v>7.256031971562675E-2</v>
      </c>
      <c r="C16" s="17">
        <v>19.625832526342677</v>
      </c>
      <c r="D16" s="17">
        <v>4.8499999999999996</v>
      </c>
      <c r="E16" s="17">
        <v>465739.19900000002</v>
      </c>
      <c r="F16" s="17">
        <v>214253.89199999999</v>
      </c>
      <c r="G16" s="18" t="s">
        <v>13</v>
      </c>
      <c r="H16" s="19"/>
      <c r="I16" s="20">
        <f t="shared" si="3"/>
        <v>-8.9999999618157744E-3</v>
      </c>
      <c r="J16" s="20">
        <f t="shared" si="4"/>
        <v>7.19999999855645E-2</v>
      </c>
      <c r="K16" s="20">
        <f t="shared" si="5"/>
        <v>8.0999999312683941E-5</v>
      </c>
      <c r="L16" s="20">
        <f t="shared" si="6"/>
        <v>5.183999997921288E-3</v>
      </c>
      <c r="M16" s="20">
        <f t="shared" si="7"/>
        <v>7.256031971562675E-2</v>
      </c>
      <c r="N16" s="20">
        <f t="shared" si="8"/>
        <v>19.625832526342677</v>
      </c>
    </row>
    <row r="17" spans="1:14">
      <c r="A17" s="16" t="s">
        <v>32</v>
      </c>
      <c r="B17" s="17">
        <v>2.8902672886808594</v>
      </c>
      <c r="C17" s="17">
        <v>22.516099815023537</v>
      </c>
      <c r="D17" s="17">
        <v>6.63</v>
      </c>
      <c r="E17" s="17">
        <v>465738.83299999998</v>
      </c>
      <c r="F17" s="17">
        <v>214256.75899999999</v>
      </c>
      <c r="G17" s="18" t="s">
        <v>43</v>
      </c>
      <c r="H17" s="19"/>
      <c r="I17" s="20">
        <f t="shared" si="3"/>
        <v>-0.36600000003818423</v>
      </c>
      <c r="J17" s="20">
        <f t="shared" si="4"/>
        <v>2.8669999999983702</v>
      </c>
      <c r="K17" s="20">
        <f t="shared" si="5"/>
        <v>0.13395600002795086</v>
      </c>
      <c r="L17" s="20">
        <f t="shared" si="6"/>
        <v>8.2196889999906553</v>
      </c>
      <c r="M17" s="20">
        <f t="shared" si="7"/>
        <v>2.8902672886808594</v>
      </c>
      <c r="N17" s="20">
        <f t="shared" si="8"/>
        <v>22.516099815023537</v>
      </c>
    </row>
    <row r="18" spans="1:14">
      <c r="A18" s="16" t="s">
        <v>33</v>
      </c>
      <c r="B18" s="17">
        <v>3.511312290306591</v>
      </c>
      <c r="C18" s="17">
        <v>26.027412105330129</v>
      </c>
      <c r="D18" s="17">
        <v>7.44</v>
      </c>
      <c r="E18" s="17">
        <v>465738.38799999998</v>
      </c>
      <c r="F18" s="17">
        <v>214260.242</v>
      </c>
      <c r="G18" s="28" t="s">
        <v>38</v>
      </c>
      <c r="H18" s="19" t="s">
        <v>41</v>
      </c>
      <c r="I18" s="20">
        <f t="shared" si="3"/>
        <v>-0.44500000000698492</v>
      </c>
      <c r="J18" s="20">
        <f t="shared" si="4"/>
        <v>3.4830000000074506</v>
      </c>
      <c r="K18" s="20">
        <f t="shared" si="5"/>
        <v>0.19802500000621659</v>
      </c>
      <c r="L18" s="20">
        <f t="shared" si="6"/>
        <v>12.1312890000519</v>
      </c>
      <c r="M18" s="20">
        <f t="shared" si="7"/>
        <v>3.511312290306591</v>
      </c>
      <c r="N18" s="20">
        <f t="shared" si="8"/>
        <v>26.027412105330129</v>
      </c>
    </row>
    <row r="19" spans="1:14">
      <c r="A19" s="16" t="s">
        <v>34</v>
      </c>
      <c r="B19" s="17">
        <v>4.6604966473424794</v>
      </c>
      <c r="C19" s="17">
        <v>30.687908752672609</v>
      </c>
      <c r="D19" s="17">
        <v>7.87</v>
      </c>
      <c r="E19" s="17">
        <v>465737.79800000001</v>
      </c>
      <c r="F19" s="17">
        <v>214264.86499999999</v>
      </c>
      <c r="G19" s="18" t="s">
        <v>9</v>
      </c>
      <c r="H19" s="19"/>
      <c r="I19" s="20">
        <f t="shared" si="3"/>
        <v>-0.58999999996740371</v>
      </c>
      <c r="J19" s="20">
        <f t="shared" si="4"/>
        <v>4.6229999999923166</v>
      </c>
      <c r="K19" s="20">
        <f t="shared" si="5"/>
        <v>0.3480999999615364</v>
      </c>
      <c r="L19" s="20">
        <f t="shared" si="6"/>
        <v>21.372128999928957</v>
      </c>
      <c r="M19" s="20">
        <f t="shared" si="7"/>
        <v>4.6604966473424794</v>
      </c>
      <c r="N19" s="20">
        <f t="shared" si="8"/>
        <v>30.687908752672609</v>
      </c>
    </row>
    <row r="20" spans="1:14">
      <c r="A20" s="16" t="s">
        <v>35</v>
      </c>
      <c r="B20" s="17">
        <v>3.6956251162672245</v>
      </c>
      <c r="C20" s="17">
        <v>34.383533868939836</v>
      </c>
      <c r="D20" s="17">
        <v>8.1</v>
      </c>
      <c r="E20" s="17">
        <v>465737.33100000001</v>
      </c>
      <c r="F20" s="17">
        <v>214268.53099999999</v>
      </c>
      <c r="G20" s="18" t="s">
        <v>9</v>
      </c>
      <c r="H20" s="19"/>
      <c r="I20" s="20">
        <f t="shared" si="3"/>
        <v>-0.46700000000419095</v>
      </c>
      <c r="J20" s="20">
        <f t="shared" si="4"/>
        <v>3.6659999999974389</v>
      </c>
      <c r="K20" s="20">
        <f t="shared" si="5"/>
        <v>0.21808900000391435</v>
      </c>
      <c r="L20" s="20">
        <f t="shared" si="6"/>
        <v>13.439555999981222</v>
      </c>
      <c r="M20" s="20">
        <f t="shared" si="7"/>
        <v>3.6956251162672245</v>
      </c>
      <c r="N20" s="20">
        <f t="shared" si="8"/>
        <v>34.383533868939836</v>
      </c>
    </row>
    <row r="21" spans="1:14" ht="15.75" thickBot="1">
      <c r="A21" s="23" t="s">
        <v>36</v>
      </c>
      <c r="B21" s="24">
        <v>4.4438083892362386</v>
      </c>
      <c r="C21" s="24">
        <v>38.827342258176074</v>
      </c>
      <c r="D21" s="24">
        <v>8.1950000000000003</v>
      </c>
      <c r="E21" s="24">
        <v>465736.76799999998</v>
      </c>
      <c r="F21" s="24">
        <v>214272.93900000001</v>
      </c>
      <c r="G21" s="25" t="s">
        <v>9</v>
      </c>
      <c r="H21" s="26"/>
      <c r="I21" s="20">
        <f t="shared" si="3"/>
        <v>-0.56300000002374873</v>
      </c>
      <c r="J21" s="20">
        <f t="shared" si="4"/>
        <v>4.4080000000249129</v>
      </c>
      <c r="K21" s="20">
        <f t="shared" si="5"/>
        <v>0.31696900002674105</v>
      </c>
      <c r="L21" s="20">
        <f t="shared" si="6"/>
        <v>19.430464000219633</v>
      </c>
      <c r="M21" s="20">
        <f t="shared" si="7"/>
        <v>4.4438083892362386</v>
      </c>
      <c r="N21" s="20">
        <f t="shared" si="8"/>
        <v>38.827342258176074</v>
      </c>
    </row>
  </sheetData>
  <mergeCells count="1">
    <mergeCell ref="A1:G1"/>
  </mergeCells>
  <pageMargins left="0.9055118110236221" right="0.9055118110236221" top="0.74803149606299213" bottom="0.74803149606299213" header="0.31496062992125984" footer="0.31496062992125984"/>
  <pageSetup paperSize="9" orientation="landscape" horizontalDpi="4294967293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1"/>
  <sheetViews>
    <sheetView workbookViewId="0">
      <selection activeCell="O1" sqref="O1:O1048576"/>
    </sheetView>
  </sheetViews>
  <sheetFormatPr baseColWidth="10" defaultRowHeight="15"/>
  <cols>
    <col min="1" max="1" width="13" customWidth="1"/>
    <col min="2" max="2" width="15.140625" bestFit="1" customWidth="1"/>
    <col min="3" max="3" width="14.140625" bestFit="1" customWidth="1"/>
    <col min="7" max="7" width="27.5703125" bestFit="1" customWidth="1"/>
    <col min="8" max="8" width="14.42578125" customWidth="1"/>
  </cols>
  <sheetData>
    <row r="1" spans="1:14" ht="15.75" thickBot="1">
      <c r="A1" s="1" t="s">
        <v>45</v>
      </c>
      <c r="B1" s="2"/>
      <c r="C1" s="2"/>
      <c r="D1" s="2"/>
      <c r="E1" s="2"/>
      <c r="F1" s="2"/>
      <c r="G1" s="3"/>
      <c r="H1" s="4"/>
    </row>
    <row r="2" spans="1:14" s="7" customFormat="1">
      <c r="A2" s="5" t="s">
        <v>0</v>
      </c>
      <c r="B2" s="6">
        <v>8.1</v>
      </c>
      <c r="C2" s="5"/>
      <c r="D2" s="5"/>
      <c r="E2" s="5"/>
      <c r="F2" s="5"/>
      <c r="G2" s="5"/>
      <c r="H2" s="5"/>
    </row>
    <row r="3" spans="1:14" ht="15.75" thickBot="1">
      <c r="A3" s="8"/>
      <c r="B3" s="8"/>
      <c r="C3" s="8"/>
      <c r="D3" s="8"/>
      <c r="E3" s="8"/>
      <c r="F3" s="8"/>
    </row>
    <row r="4" spans="1:14" ht="15.75" thickBot="1">
      <c r="A4" s="9" t="s">
        <v>1</v>
      </c>
      <c r="B4" s="10" t="s">
        <v>2</v>
      </c>
      <c r="C4" s="10" t="s">
        <v>3</v>
      </c>
      <c r="D4" s="10" t="s">
        <v>4</v>
      </c>
      <c r="E4" s="10" t="s">
        <v>5</v>
      </c>
      <c r="F4" s="10" t="s">
        <v>6</v>
      </c>
      <c r="G4" s="11" t="s">
        <v>7</v>
      </c>
      <c r="H4" s="11" t="s">
        <v>8</v>
      </c>
    </row>
    <row r="5" spans="1:14">
      <c r="A5" s="33" t="s">
        <v>46</v>
      </c>
      <c r="B5" s="14"/>
      <c r="C5" s="14"/>
      <c r="D5" s="34">
        <v>12.913</v>
      </c>
      <c r="E5" s="34">
        <v>465926.17599999998</v>
      </c>
      <c r="F5" s="34">
        <v>214343.894</v>
      </c>
      <c r="G5" s="14" t="s">
        <v>63</v>
      </c>
      <c r="H5" s="15"/>
    </row>
    <row r="6" spans="1:14">
      <c r="A6" s="30" t="s">
        <v>47</v>
      </c>
      <c r="B6" s="17">
        <v>3.5376718332754731</v>
      </c>
      <c r="C6" s="17">
        <v>3.5376718332754731</v>
      </c>
      <c r="D6" s="27">
        <v>12.648</v>
      </c>
      <c r="E6" s="27">
        <v>465924.19500000001</v>
      </c>
      <c r="F6" s="27">
        <v>214346.82500000001</v>
      </c>
      <c r="G6" s="18" t="s">
        <v>63</v>
      </c>
      <c r="H6" s="19"/>
      <c r="I6" s="20">
        <f>E6-E5</f>
        <v>-1.9809999999706633</v>
      </c>
      <c r="J6" s="20">
        <f>F6-F5</f>
        <v>2.9310000000114087</v>
      </c>
      <c r="K6" s="20">
        <f>I6*I6</f>
        <v>3.9243609998837683</v>
      </c>
      <c r="L6" s="20">
        <f>J6*J6</f>
        <v>8.5907610000668786</v>
      </c>
      <c r="M6" s="20">
        <f>SQRT(K6+L6)</f>
        <v>3.5376718332754731</v>
      </c>
      <c r="N6" s="20">
        <f>M6</f>
        <v>3.5376718332754731</v>
      </c>
    </row>
    <row r="7" spans="1:14">
      <c r="A7" s="30" t="s">
        <v>48</v>
      </c>
      <c r="B7" s="17">
        <v>1.2675172582672429</v>
      </c>
      <c r="C7" s="17">
        <v>4.805189091542716</v>
      </c>
      <c r="D7" s="27">
        <v>12.86</v>
      </c>
      <c r="E7" s="27">
        <v>465923.48499999999</v>
      </c>
      <c r="F7" s="27">
        <v>214347.875</v>
      </c>
      <c r="G7" s="18" t="s">
        <v>42</v>
      </c>
      <c r="H7" s="19" t="s">
        <v>67</v>
      </c>
      <c r="I7" s="20">
        <f t="shared" ref="I7:J21" si="0">E7-E6</f>
        <v>-0.71000000002095476</v>
      </c>
      <c r="J7" s="20">
        <f t="shared" si="0"/>
        <v>1.0499999999883585</v>
      </c>
      <c r="K7" s="20">
        <f t="shared" ref="K7:L21" si="1">I7*I7</f>
        <v>0.50410000002975575</v>
      </c>
      <c r="L7" s="20">
        <f t="shared" si="1"/>
        <v>1.1024999999755527</v>
      </c>
      <c r="M7" s="20">
        <f t="shared" ref="M7:M21" si="2">SQRT(K7+L7)</f>
        <v>1.2675172582672429</v>
      </c>
      <c r="N7" s="20">
        <f>N6+M7</f>
        <v>4.805189091542716</v>
      </c>
    </row>
    <row r="8" spans="1:14">
      <c r="A8" s="30" t="s">
        <v>49</v>
      </c>
      <c r="B8" s="17">
        <v>2.2132955067077815</v>
      </c>
      <c r="C8" s="17">
        <v>7.0184845982504971</v>
      </c>
      <c r="D8" s="27">
        <v>11.66</v>
      </c>
      <c r="E8" s="27">
        <v>465922.24599999998</v>
      </c>
      <c r="F8" s="27">
        <v>214349.709</v>
      </c>
      <c r="G8" s="18" t="s">
        <v>38</v>
      </c>
      <c r="H8" s="19"/>
      <c r="I8" s="20">
        <f t="shared" si="0"/>
        <v>-1.239000000001397</v>
      </c>
      <c r="J8" s="20">
        <f t="shared" si="0"/>
        <v>1.8340000000025611</v>
      </c>
      <c r="K8" s="20">
        <f t="shared" si="1"/>
        <v>1.5351210000034616</v>
      </c>
      <c r="L8" s="20">
        <f t="shared" si="1"/>
        <v>3.3635560000093943</v>
      </c>
      <c r="M8" s="20">
        <f t="shared" si="2"/>
        <v>2.2132955067077815</v>
      </c>
      <c r="N8" s="20">
        <f t="shared" ref="N8:N21" si="3">N7+M8</f>
        <v>7.0184845982504971</v>
      </c>
    </row>
    <row r="9" spans="1:14">
      <c r="A9" s="30" t="s">
        <v>50</v>
      </c>
      <c r="B9" s="17">
        <v>4.1836353808465434</v>
      </c>
      <c r="C9" s="17">
        <v>11.202119979097041</v>
      </c>
      <c r="D9" s="27">
        <v>8.9700000000000006</v>
      </c>
      <c r="E9" s="27">
        <v>465919.90299999999</v>
      </c>
      <c r="F9" s="27">
        <v>214353.17499999999</v>
      </c>
      <c r="G9" s="18" t="s">
        <v>16</v>
      </c>
      <c r="H9" s="22"/>
      <c r="I9" s="20">
        <f t="shared" si="0"/>
        <v>-2.3429999999934807</v>
      </c>
      <c r="J9" s="20">
        <f t="shared" si="0"/>
        <v>3.4659999999857973</v>
      </c>
      <c r="K9" s="20">
        <f t="shared" si="1"/>
        <v>5.4896489999694511</v>
      </c>
      <c r="L9" s="20">
        <f t="shared" si="1"/>
        <v>12.013155999901548</v>
      </c>
      <c r="M9" s="20">
        <f t="shared" si="2"/>
        <v>4.1836353808465434</v>
      </c>
      <c r="N9" s="20">
        <f t="shared" si="3"/>
        <v>11.202119979097041</v>
      </c>
    </row>
    <row r="10" spans="1:14">
      <c r="A10" s="30" t="s">
        <v>51</v>
      </c>
      <c r="B10" s="17">
        <v>2.7247365010035081</v>
      </c>
      <c r="C10" s="17">
        <v>13.92685648010055</v>
      </c>
      <c r="D10" s="27">
        <v>8.1</v>
      </c>
      <c r="E10" s="27">
        <v>465918.37800000003</v>
      </c>
      <c r="F10" s="27">
        <v>214355.43299999999</v>
      </c>
      <c r="G10" s="18" t="s">
        <v>17</v>
      </c>
      <c r="H10" s="19"/>
      <c r="I10" s="20">
        <f t="shared" si="0"/>
        <v>-1.5249999999650754</v>
      </c>
      <c r="J10" s="20">
        <f t="shared" si="0"/>
        <v>2.2580000000016298</v>
      </c>
      <c r="K10" s="20">
        <f t="shared" si="1"/>
        <v>2.3256249998934799</v>
      </c>
      <c r="L10" s="20">
        <f t="shared" si="1"/>
        <v>5.09856400000736</v>
      </c>
      <c r="M10" s="20">
        <f t="shared" si="2"/>
        <v>2.7247365010035081</v>
      </c>
      <c r="N10" s="20">
        <f t="shared" si="3"/>
        <v>13.92685648010055</v>
      </c>
    </row>
    <row r="11" spans="1:14">
      <c r="A11" s="30" t="s">
        <v>52</v>
      </c>
      <c r="B11" s="17">
        <v>3.0378759026846653</v>
      </c>
      <c r="C11" s="17">
        <v>16.964732382785215</v>
      </c>
      <c r="D11" s="27">
        <v>7.532</v>
      </c>
      <c r="E11" s="27">
        <v>465916.67700000003</v>
      </c>
      <c r="F11" s="27">
        <v>214357.95</v>
      </c>
      <c r="G11" s="18" t="s">
        <v>18</v>
      </c>
      <c r="H11" s="19"/>
      <c r="I11" s="20">
        <f t="shared" si="0"/>
        <v>-1.7010000000009313</v>
      </c>
      <c r="J11" s="20">
        <f t="shared" si="0"/>
        <v>2.5170000000216532</v>
      </c>
      <c r="K11" s="20">
        <f t="shared" si="1"/>
        <v>2.8934010000031685</v>
      </c>
      <c r="L11" s="20">
        <f t="shared" si="1"/>
        <v>6.3352890001090021</v>
      </c>
      <c r="M11" s="20">
        <f t="shared" si="2"/>
        <v>3.0378759026846653</v>
      </c>
      <c r="N11" s="20">
        <f t="shared" si="3"/>
        <v>16.964732382785215</v>
      </c>
    </row>
    <row r="12" spans="1:14">
      <c r="A12" s="30" t="s">
        <v>53</v>
      </c>
      <c r="B12" s="17">
        <v>1.1005453193823245</v>
      </c>
      <c r="C12" s="17">
        <v>18.065277702167538</v>
      </c>
      <c r="D12" s="27">
        <v>7.33</v>
      </c>
      <c r="E12" s="27">
        <v>465916.06099999999</v>
      </c>
      <c r="F12" s="27">
        <v>214358.86199999999</v>
      </c>
      <c r="G12" s="18" t="s">
        <v>18</v>
      </c>
      <c r="H12" s="19" t="s">
        <v>68</v>
      </c>
      <c r="I12" s="20">
        <f t="shared" si="0"/>
        <v>-0.61600000003818423</v>
      </c>
      <c r="J12" s="20">
        <f t="shared" si="0"/>
        <v>0.91199999998207204</v>
      </c>
      <c r="K12" s="20">
        <f t="shared" si="1"/>
        <v>0.37945600004704294</v>
      </c>
      <c r="L12" s="20">
        <f t="shared" si="1"/>
        <v>0.83174399996729942</v>
      </c>
      <c r="M12" s="20">
        <f t="shared" si="2"/>
        <v>1.1005453193823245</v>
      </c>
      <c r="N12" s="20">
        <f t="shared" si="3"/>
        <v>18.065277702167538</v>
      </c>
    </row>
    <row r="13" spans="1:14">
      <c r="A13" s="30" t="s">
        <v>54</v>
      </c>
      <c r="B13" s="17">
        <v>1.9495355857416599</v>
      </c>
      <c r="C13" s="17">
        <v>20.014813287909199</v>
      </c>
      <c r="D13" s="27">
        <v>7.5149999999999997</v>
      </c>
      <c r="E13" s="27">
        <v>465914.96899999998</v>
      </c>
      <c r="F13" s="27">
        <v>214360.47700000001</v>
      </c>
      <c r="G13" s="18" t="s">
        <v>64</v>
      </c>
      <c r="H13" s="19"/>
      <c r="I13" s="20">
        <f t="shared" si="0"/>
        <v>-1.092000000004191</v>
      </c>
      <c r="J13" s="20">
        <f t="shared" si="0"/>
        <v>1.6150000000197906</v>
      </c>
      <c r="K13" s="20">
        <f t="shared" si="1"/>
        <v>1.1924640000091531</v>
      </c>
      <c r="L13" s="20">
        <f t="shared" si="1"/>
        <v>2.6082250000639235</v>
      </c>
      <c r="M13" s="20">
        <f t="shared" si="2"/>
        <v>1.9495355857416599</v>
      </c>
      <c r="N13" s="20">
        <f t="shared" si="3"/>
        <v>20.014813287909199</v>
      </c>
    </row>
    <row r="14" spans="1:14">
      <c r="A14" s="30" t="s">
        <v>55</v>
      </c>
      <c r="B14" s="17">
        <v>1.9517525457855762</v>
      </c>
      <c r="C14" s="17">
        <v>21.966565833694776</v>
      </c>
      <c r="D14" s="27">
        <v>7.62</v>
      </c>
      <c r="E14" s="27">
        <v>465913.87599999999</v>
      </c>
      <c r="F14" s="27">
        <v>214362.09400000001</v>
      </c>
      <c r="G14" s="18" t="s">
        <v>65</v>
      </c>
      <c r="H14" s="22"/>
      <c r="I14" s="20">
        <f t="shared" si="0"/>
        <v>-1.0929999999934807</v>
      </c>
      <c r="J14" s="20">
        <f t="shared" si="0"/>
        <v>1.6169999999983702</v>
      </c>
      <c r="K14" s="20">
        <f t="shared" si="1"/>
        <v>1.1946489999857488</v>
      </c>
      <c r="L14" s="20">
        <f t="shared" si="1"/>
        <v>2.6146889999947294</v>
      </c>
      <c r="M14" s="20">
        <f t="shared" si="2"/>
        <v>1.9517525457855762</v>
      </c>
      <c r="N14" s="20">
        <f t="shared" si="3"/>
        <v>21.966565833694776</v>
      </c>
    </row>
    <row r="15" spans="1:14">
      <c r="A15" s="30" t="s">
        <v>56</v>
      </c>
      <c r="B15" s="17">
        <v>2.7244678379387599</v>
      </c>
      <c r="C15" s="17">
        <v>24.691033671633537</v>
      </c>
      <c r="D15" s="27">
        <v>8.0129999999999999</v>
      </c>
      <c r="E15" s="27">
        <v>465912.35</v>
      </c>
      <c r="F15" s="27">
        <v>214364.351</v>
      </c>
      <c r="G15" s="18" t="s">
        <v>16</v>
      </c>
      <c r="H15" s="29"/>
      <c r="I15" s="20">
        <f t="shared" si="0"/>
        <v>-1.5260000000125729</v>
      </c>
      <c r="J15" s="20">
        <f t="shared" si="0"/>
        <v>2.2569999999832362</v>
      </c>
      <c r="K15" s="20">
        <f t="shared" si="1"/>
        <v>2.3286760000383722</v>
      </c>
      <c r="L15" s="20">
        <f t="shared" si="1"/>
        <v>5.0940489999243281</v>
      </c>
      <c r="M15" s="20">
        <f t="shared" si="2"/>
        <v>2.7244678379387599</v>
      </c>
      <c r="N15" s="20">
        <f t="shared" si="3"/>
        <v>24.691033671633537</v>
      </c>
    </row>
    <row r="16" spans="1:14">
      <c r="A16" s="30" t="s">
        <v>57</v>
      </c>
      <c r="B16" s="17">
        <v>2.058528600729987</v>
      </c>
      <c r="C16" s="17">
        <v>26.749562272363523</v>
      </c>
      <c r="D16" s="27">
        <v>8.3640000000000008</v>
      </c>
      <c r="E16" s="27">
        <v>465911.19799999997</v>
      </c>
      <c r="F16" s="27">
        <v>214366.057</v>
      </c>
      <c r="G16" s="18" t="s">
        <v>19</v>
      </c>
      <c r="H16" s="19"/>
      <c r="I16" s="20">
        <f t="shared" si="0"/>
        <v>-1.1520000000018626</v>
      </c>
      <c r="J16" s="20">
        <f t="shared" si="0"/>
        <v>1.7060000000055879</v>
      </c>
      <c r="K16" s="20">
        <f t="shared" si="1"/>
        <v>1.3271040000042915</v>
      </c>
      <c r="L16" s="20">
        <f t="shared" si="1"/>
        <v>2.9104360000190659</v>
      </c>
      <c r="M16" s="20">
        <f t="shared" si="2"/>
        <v>2.058528600729987</v>
      </c>
      <c r="N16" s="20">
        <f t="shared" si="3"/>
        <v>26.749562272363523</v>
      </c>
    </row>
    <row r="17" spans="1:14">
      <c r="A17" s="30" t="s">
        <v>58</v>
      </c>
      <c r="B17" s="17">
        <v>2.29734150701311</v>
      </c>
      <c r="C17" s="17">
        <v>29.046903779376635</v>
      </c>
      <c r="D17" s="27">
        <v>9.2219999999999995</v>
      </c>
      <c r="E17" s="27">
        <v>465909.91100000002</v>
      </c>
      <c r="F17" s="27">
        <v>214367.96</v>
      </c>
      <c r="G17" s="18" t="s">
        <v>66</v>
      </c>
      <c r="H17" s="19"/>
      <c r="I17" s="20">
        <f t="shared" si="0"/>
        <v>-1.2869999999529682</v>
      </c>
      <c r="J17" s="20">
        <f t="shared" si="0"/>
        <v>1.9029999999911524</v>
      </c>
      <c r="K17" s="20">
        <f t="shared" si="1"/>
        <v>1.6563689998789402</v>
      </c>
      <c r="L17" s="20">
        <f t="shared" si="1"/>
        <v>3.6214089999663264</v>
      </c>
      <c r="M17" s="20">
        <f t="shared" si="2"/>
        <v>2.29734150701311</v>
      </c>
      <c r="N17" s="20">
        <f t="shared" si="3"/>
        <v>29.046903779376635</v>
      </c>
    </row>
    <row r="18" spans="1:14">
      <c r="A18" s="30" t="s">
        <v>59</v>
      </c>
      <c r="B18" s="17">
        <v>4.1969375740215424</v>
      </c>
      <c r="C18" s="17">
        <v>33.243841353398174</v>
      </c>
      <c r="D18" s="27">
        <v>9.5820000000000007</v>
      </c>
      <c r="E18" s="27">
        <v>465907.56199999998</v>
      </c>
      <c r="F18" s="27">
        <v>214371.43799999999</v>
      </c>
      <c r="G18" s="18" t="s">
        <v>16</v>
      </c>
      <c r="H18" s="22"/>
      <c r="I18" s="20">
        <f t="shared" si="0"/>
        <v>-2.3490000000456348</v>
      </c>
      <c r="J18" s="20">
        <f t="shared" si="0"/>
        <v>3.478000000002794</v>
      </c>
      <c r="K18" s="20">
        <f t="shared" si="1"/>
        <v>5.5178010002143925</v>
      </c>
      <c r="L18" s="20">
        <f t="shared" si="1"/>
        <v>12.096484000019435</v>
      </c>
      <c r="M18" s="20">
        <f t="shared" si="2"/>
        <v>4.1969375740215424</v>
      </c>
      <c r="N18" s="20">
        <f t="shared" si="3"/>
        <v>33.243841353398174</v>
      </c>
    </row>
    <row r="19" spans="1:14">
      <c r="A19" s="30" t="s">
        <v>60</v>
      </c>
      <c r="B19" s="17">
        <v>4.415505973267404</v>
      </c>
      <c r="C19" s="17">
        <v>37.659347326665582</v>
      </c>
      <c r="D19" s="27">
        <v>12.4</v>
      </c>
      <c r="E19" s="27">
        <v>465905.08899999998</v>
      </c>
      <c r="F19" s="27">
        <v>214375.09599999999</v>
      </c>
      <c r="G19" s="18" t="s">
        <v>43</v>
      </c>
      <c r="H19" s="19" t="s">
        <v>69</v>
      </c>
      <c r="I19" s="20">
        <f t="shared" si="0"/>
        <v>-2.4729999999981374</v>
      </c>
      <c r="J19" s="20">
        <f t="shared" si="0"/>
        <v>3.657999999995809</v>
      </c>
      <c r="K19" s="20">
        <f t="shared" si="1"/>
        <v>6.1157289999907878</v>
      </c>
      <c r="L19" s="20">
        <f t="shared" si="1"/>
        <v>13.380963999969339</v>
      </c>
      <c r="M19" s="20">
        <f t="shared" si="2"/>
        <v>4.415505973267404</v>
      </c>
      <c r="N19" s="20">
        <f t="shared" si="3"/>
        <v>37.659347326665582</v>
      </c>
    </row>
    <row r="20" spans="1:14">
      <c r="A20" s="30" t="s">
        <v>61</v>
      </c>
      <c r="B20" s="17">
        <v>0.85564127997429384</v>
      </c>
      <c r="C20" s="17">
        <v>38.514988606639875</v>
      </c>
      <c r="D20" s="27">
        <v>12.678000000000001</v>
      </c>
      <c r="E20" s="27">
        <v>465904.61</v>
      </c>
      <c r="F20" s="27">
        <v>214375.80499999999</v>
      </c>
      <c r="G20" s="18" t="s">
        <v>38</v>
      </c>
      <c r="H20" s="19"/>
      <c r="I20" s="20">
        <f t="shared" si="0"/>
        <v>-0.47899999999208376</v>
      </c>
      <c r="J20" s="20">
        <f t="shared" si="0"/>
        <v>0.70900000000256114</v>
      </c>
      <c r="K20" s="20">
        <f t="shared" si="1"/>
        <v>0.22944099999241624</v>
      </c>
      <c r="L20" s="20">
        <f t="shared" si="1"/>
        <v>0.50268100000363169</v>
      </c>
      <c r="M20" s="20">
        <f t="shared" si="2"/>
        <v>0.85564127997429384</v>
      </c>
      <c r="N20" s="20">
        <f t="shared" si="3"/>
        <v>38.514988606639875</v>
      </c>
    </row>
    <row r="21" spans="1:14" ht="15.75" thickBot="1">
      <c r="A21" s="31" t="s">
        <v>62</v>
      </c>
      <c r="B21" s="24">
        <v>5.9007403772731228</v>
      </c>
      <c r="C21" s="24">
        <v>44.415728983912999</v>
      </c>
      <c r="D21" s="32">
        <v>12.648</v>
      </c>
      <c r="E21" s="32">
        <v>465901.30599999998</v>
      </c>
      <c r="F21" s="32">
        <v>214380.69399999999</v>
      </c>
      <c r="G21" s="25" t="s">
        <v>38</v>
      </c>
      <c r="H21" s="26"/>
      <c r="I21" s="20">
        <f t="shared" si="0"/>
        <v>-3.3040000000037253</v>
      </c>
      <c r="J21" s="20">
        <f t="shared" si="0"/>
        <v>4.8889999999955762</v>
      </c>
      <c r="K21" s="20">
        <f t="shared" si="1"/>
        <v>10.916416000024617</v>
      </c>
      <c r="L21" s="20">
        <f t="shared" si="1"/>
        <v>23.902320999956743</v>
      </c>
      <c r="M21" s="20">
        <f t="shared" si="2"/>
        <v>5.9007403772731228</v>
      </c>
      <c r="N21" s="20">
        <f t="shared" si="3"/>
        <v>44.415728983912999</v>
      </c>
    </row>
  </sheetData>
  <mergeCells count="1">
    <mergeCell ref="A1:G1"/>
  </mergeCells>
  <pageMargins left="0.9055118110236221" right="0.9055118110236221" top="0.74803149606299213" bottom="0.74803149606299213" header="0.31496062992125984" footer="0.31496062992125984"/>
  <pageSetup paperSize="9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14"/>
  <sheetViews>
    <sheetView workbookViewId="0">
      <selection activeCell="O1" sqref="O1:O1048576"/>
    </sheetView>
  </sheetViews>
  <sheetFormatPr baseColWidth="10" defaultRowHeight="15"/>
  <cols>
    <col min="1" max="1" width="13" customWidth="1"/>
    <col min="2" max="2" width="15.140625" bestFit="1" customWidth="1"/>
    <col min="3" max="3" width="14.140625" bestFit="1" customWidth="1"/>
    <col min="5" max="6" width="12.5703125" bestFit="1" customWidth="1"/>
    <col min="7" max="7" width="27.5703125" bestFit="1" customWidth="1"/>
    <col min="8" max="8" width="14.42578125" customWidth="1"/>
  </cols>
  <sheetData>
    <row r="1" spans="1:14" ht="15.75" thickBot="1">
      <c r="A1" s="1" t="s">
        <v>70</v>
      </c>
      <c r="B1" s="2"/>
      <c r="C1" s="2"/>
      <c r="D1" s="2"/>
      <c r="E1" s="2"/>
      <c r="F1" s="2"/>
      <c r="G1" s="3"/>
      <c r="H1" s="4"/>
    </row>
    <row r="2" spans="1:14" s="7" customFormat="1">
      <c r="A2" s="5" t="s">
        <v>0</v>
      </c>
      <c r="B2" s="6">
        <v>9.94</v>
      </c>
      <c r="C2" s="5"/>
      <c r="D2" s="5"/>
      <c r="E2" s="5"/>
      <c r="F2" s="5"/>
      <c r="G2" s="5"/>
      <c r="H2" s="5"/>
    </row>
    <row r="3" spans="1:14" ht="15.75" thickBot="1">
      <c r="A3" s="8"/>
      <c r="B3" s="8"/>
      <c r="C3" s="8"/>
      <c r="D3" s="8"/>
      <c r="E3" s="8"/>
      <c r="F3" s="8"/>
    </row>
    <row r="4" spans="1:14" ht="15.75" thickBot="1">
      <c r="A4" s="9" t="s">
        <v>1</v>
      </c>
      <c r="B4" s="10" t="s">
        <v>2</v>
      </c>
      <c r="C4" s="10" t="s">
        <v>3</v>
      </c>
      <c r="D4" s="10" t="s">
        <v>4</v>
      </c>
      <c r="E4" s="10" t="s">
        <v>5</v>
      </c>
      <c r="F4" s="10" t="s">
        <v>6</v>
      </c>
      <c r="G4" s="11" t="s">
        <v>7</v>
      </c>
      <c r="H4" s="11" t="s">
        <v>8</v>
      </c>
    </row>
    <row r="5" spans="1:14">
      <c r="A5" s="12" t="s">
        <v>71</v>
      </c>
      <c r="B5" s="14"/>
      <c r="C5" s="14"/>
      <c r="D5" s="13">
        <v>11.662000000000001</v>
      </c>
      <c r="E5" s="13">
        <v>465935.40899999999</v>
      </c>
      <c r="F5" s="13">
        <v>214431.177</v>
      </c>
      <c r="G5" s="14" t="s">
        <v>9</v>
      </c>
      <c r="H5" s="21" t="s">
        <v>81</v>
      </c>
    </row>
    <row r="6" spans="1:14">
      <c r="A6" s="16" t="s">
        <v>72</v>
      </c>
      <c r="B6" s="17">
        <v>4.4663439186809111</v>
      </c>
      <c r="C6" s="17">
        <v>4.4663439186809111</v>
      </c>
      <c r="D6" s="17">
        <v>11.641999999999999</v>
      </c>
      <c r="E6" s="17">
        <v>465931.641</v>
      </c>
      <c r="F6" s="17">
        <v>214433.57500000001</v>
      </c>
      <c r="G6" s="18" t="s">
        <v>42</v>
      </c>
      <c r="H6" s="19"/>
      <c r="I6" s="20">
        <f>E6-E5</f>
        <v>-3.7679999999818392</v>
      </c>
      <c r="J6" s="20">
        <f>F6-F5</f>
        <v>2.3980000000155997</v>
      </c>
      <c r="K6" s="20">
        <f>I6*I6</f>
        <v>14.197823999863139</v>
      </c>
      <c r="L6" s="20">
        <f>J6*J6</f>
        <v>5.7504040000748162</v>
      </c>
      <c r="M6" s="20">
        <f>SQRT(K6+L6)</f>
        <v>4.4663439186809111</v>
      </c>
      <c r="N6" s="20">
        <f>M6</f>
        <v>4.4663439186809111</v>
      </c>
    </row>
    <row r="7" spans="1:14">
      <c r="A7" s="16" t="s">
        <v>73</v>
      </c>
      <c r="B7" s="17">
        <v>3.7029069661550151</v>
      </c>
      <c r="C7" s="17">
        <v>8.1692508848359253</v>
      </c>
      <c r="D7" s="17">
        <v>9.7609999999999992</v>
      </c>
      <c r="E7" s="17">
        <v>465928.51699999999</v>
      </c>
      <c r="F7" s="17">
        <v>214435.56299999999</v>
      </c>
      <c r="G7" s="18" t="s">
        <v>16</v>
      </c>
      <c r="H7" s="19"/>
      <c r="I7" s="20">
        <f t="shared" ref="I7:J7" si="0">E7-E6</f>
        <v>-3.1240000000107102</v>
      </c>
      <c r="J7" s="20">
        <f t="shared" si="0"/>
        <v>1.9879999999830034</v>
      </c>
      <c r="K7" s="20">
        <f t="shared" ref="K7:L7" si="1">I7*I7</f>
        <v>9.7593760000669167</v>
      </c>
      <c r="L7" s="20">
        <f t="shared" si="1"/>
        <v>3.9521439999324213</v>
      </c>
      <c r="M7" s="20">
        <f t="shared" ref="M7" si="2">SQRT(K7+L7)</f>
        <v>3.7029069661550151</v>
      </c>
      <c r="N7" s="20">
        <f>N6+M7</f>
        <v>8.1692508848359253</v>
      </c>
    </row>
    <row r="8" spans="1:14">
      <c r="A8" s="16" t="s">
        <v>74</v>
      </c>
      <c r="B8" s="17">
        <v>2.7402892183030105</v>
      </c>
      <c r="C8" s="17">
        <v>10.909540103138935</v>
      </c>
      <c r="D8" s="17">
        <v>9.8930000000000007</v>
      </c>
      <c r="E8" s="17">
        <v>465926.20500000002</v>
      </c>
      <c r="F8" s="17">
        <v>214437.03400000001</v>
      </c>
      <c r="G8" s="18" t="s">
        <v>19</v>
      </c>
      <c r="H8" s="19"/>
      <c r="I8" s="20">
        <f t="shared" ref="I8:I14" si="3">E8-E7</f>
        <v>-2.3119999999762513</v>
      </c>
      <c r="J8" s="20">
        <f t="shared" ref="J8:J14" si="4">F8-F7</f>
        <v>1.4710000000195578</v>
      </c>
      <c r="K8" s="20">
        <f t="shared" ref="K8:K14" si="5">I8*I8</f>
        <v>5.3453439998901855</v>
      </c>
      <c r="L8" s="20">
        <f t="shared" ref="L8:L14" si="6">J8*J8</f>
        <v>2.163841000057539</v>
      </c>
      <c r="M8" s="20">
        <f t="shared" ref="M8:M14" si="7">SQRT(K8+L8)</f>
        <v>2.7402892183030105</v>
      </c>
      <c r="N8" s="20">
        <f t="shared" ref="N8:N14" si="8">N7+M8</f>
        <v>10.909540103138935</v>
      </c>
    </row>
    <row r="9" spans="1:14">
      <c r="A9" s="16" t="s">
        <v>75</v>
      </c>
      <c r="B9" s="17">
        <v>4.1713081881159466</v>
      </c>
      <c r="C9" s="17">
        <v>15.080848291254881</v>
      </c>
      <c r="D9" s="17">
        <v>9.9390000000000001</v>
      </c>
      <c r="E9" s="17">
        <v>465922.67099999997</v>
      </c>
      <c r="F9" s="17">
        <v>214439.25</v>
      </c>
      <c r="G9" s="18" t="s">
        <v>17</v>
      </c>
      <c r="H9" s="19" t="s">
        <v>82</v>
      </c>
      <c r="I9" s="20">
        <f t="shared" si="3"/>
        <v>-3.5340000000433065</v>
      </c>
      <c r="J9" s="20">
        <f t="shared" si="4"/>
        <v>2.2159999999857973</v>
      </c>
      <c r="K9" s="20">
        <f t="shared" si="5"/>
        <v>12.489156000306091</v>
      </c>
      <c r="L9" s="20">
        <f t="shared" si="6"/>
        <v>4.9106559999370534</v>
      </c>
      <c r="M9" s="20">
        <f t="shared" si="7"/>
        <v>4.1713081881159466</v>
      </c>
      <c r="N9" s="20">
        <f t="shared" si="8"/>
        <v>15.080848291254881</v>
      </c>
    </row>
    <row r="10" spans="1:14">
      <c r="A10" s="16" t="s">
        <v>76</v>
      </c>
      <c r="B10" s="17">
        <v>2.8291602994237284</v>
      </c>
      <c r="C10" s="17">
        <v>17.910008590678608</v>
      </c>
      <c r="D10" s="17">
        <v>9.7940000000000005</v>
      </c>
      <c r="E10" s="17">
        <v>465920.299</v>
      </c>
      <c r="F10" s="17">
        <v>214440.79199999999</v>
      </c>
      <c r="G10" s="18" t="s">
        <v>14</v>
      </c>
      <c r="H10" s="19"/>
      <c r="I10" s="20">
        <f t="shared" si="3"/>
        <v>-2.371999999973923</v>
      </c>
      <c r="J10" s="20">
        <f t="shared" si="4"/>
        <v>1.5419999999867287</v>
      </c>
      <c r="K10" s="20">
        <f t="shared" si="5"/>
        <v>5.6263839998762908</v>
      </c>
      <c r="L10" s="20">
        <f t="shared" si="6"/>
        <v>2.377763999959071</v>
      </c>
      <c r="M10" s="20">
        <f t="shared" si="7"/>
        <v>2.8291602994237284</v>
      </c>
      <c r="N10" s="20">
        <f t="shared" si="8"/>
        <v>17.910008590678608</v>
      </c>
    </row>
    <row r="11" spans="1:14">
      <c r="A11" s="16" t="s">
        <v>77</v>
      </c>
      <c r="B11" s="17">
        <v>1.1365654402486267</v>
      </c>
      <c r="C11" s="17">
        <v>19.046574030927236</v>
      </c>
      <c r="D11" s="17">
        <v>9.76</v>
      </c>
      <c r="E11" s="17">
        <v>465919.34</v>
      </c>
      <c r="F11" s="17">
        <v>214441.402</v>
      </c>
      <c r="G11" s="18" t="s">
        <v>16</v>
      </c>
      <c r="H11" s="19"/>
      <c r="I11" s="20">
        <f t="shared" si="3"/>
        <v>-0.95899999997345731</v>
      </c>
      <c r="J11" s="20">
        <f t="shared" si="4"/>
        <v>0.61000000001513399</v>
      </c>
      <c r="K11" s="20">
        <f t="shared" si="5"/>
        <v>0.91968099994909114</v>
      </c>
      <c r="L11" s="20">
        <f t="shared" si="6"/>
        <v>0.37210000001846349</v>
      </c>
      <c r="M11" s="20">
        <f t="shared" si="7"/>
        <v>1.1365654402486267</v>
      </c>
      <c r="N11" s="20">
        <f t="shared" si="8"/>
        <v>19.046574030927236</v>
      </c>
    </row>
    <row r="12" spans="1:14">
      <c r="A12" s="16" t="s">
        <v>78</v>
      </c>
      <c r="B12" s="17">
        <v>2.511426885262765</v>
      </c>
      <c r="C12" s="17">
        <v>21.55800091619</v>
      </c>
      <c r="D12" s="17">
        <v>11.19</v>
      </c>
      <c r="E12" s="17">
        <v>465917.22100000002</v>
      </c>
      <c r="F12" s="17">
        <v>214442.75</v>
      </c>
      <c r="G12" s="18" t="s">
        <v>43</v>
      </c>
      <c r="H12" s="19"/>
      <c r="I12" s="20">
        <f t="shared" si="3"/>
        <v>-2.1190000000060536</v>
      </c>
      <c r="J12" s="20">
        <f t="shared" si="4"/>
        <v>1.3479999999981374</v>
      </c>
      <c r="K12" s="20">
        <f t="shared" si="5"/>
        <v>4.4901610000256555</v>
      </c>
      <c r="L12" s="20">
        <f t="shared" si="6"/>
        <v>1.8171039999949783</v>
      </c>
      <c r="M12" s="20">
        <f t="shared" si="7"/>
        <v>2.511426885262765</v>
      </c>
      <c r="N12" s="20">
        <f t="shared" si="8"/>
        <v>21.55800091619</v>
      </c>
    </row>
    <row r="13" spans="1:14">
      <c r="A13" s="16" t="s">
        <v>79</v>
      </c>
      <c r="B13" s="17">
        <v>3.8302232311171416</v>
      </c>
      <c r="C13" s="17">
        <v>25.388224147307142</v>
      </c>
      <c r="D13" s="17">
        <v>11.48</v>
      </c>
      <c r="E13" s="17">
        <v>465913.99</v>
      </c>
      <c r="F13" s="17">
        <v>214444.807</v>
      </c>
      <c r="G13" s="18" t="s">
        <v>10</v>
      </c>
      <c r="H13" s="19"/>
      <c r="I13" s="20">
        <f t="shared" si="3"/>
        <v>-3.231000000028871</v>
      </c>
      <c r="J13" s="20">
        <f t="shared" si="4"/>
        <v>2.0570000000006985</v>
      </c>
      <c r="K13" s="20">
        <f t="shared" si="5"/>
        <v>10.439361000186564</v>
      </c>
      <c r="L13" s="20">
        <f t="shared" si="6"/>
        <v>4.2312490000028733</v>
      </c>
      <c r="M13" s="20">
        <f t="shared" si="7"/>
        <v>3.8302232311171416</v>
      </c>
      <c r="N13" s="20">
        <f t="shared" si="8"/>
        <v>25.388224147307142</v>
      </c>
    </row>
    <row r="14" spans="1:14" ht="15.75" thickBot="1">
      <c r="A14" s="23" t="s">
        <v>80</v>
      </c>
      <c r="B14" s="24">
        <v>2.9866384113418945</v>
      </c>
      <c r="C14" s="24">
        <v>28.374862558649035</v>
      </c>
      <c r="D14" s="24">
        <v>11.714</v>
      </c>
      <c r="E14" s="24">
        <v>465911.47</v>
      </c>
      <c r="F14" s="24">
        <v>214446.41</v>
      </c>
      <c r="G14" s="25" t="s">
        <v>10</v>
      </c>
      <c r="H14" s="26" t="s">
        <v>83</v>
      </c>
      <c r="I14" s="20">
        <f t="shared" si="3"/>
        <v>-2.5200000000186265</v>
      </c>
      <c r="J14" s="20">
        <f t="shared" si="4"/>
        <v>1.603000000002794</v>
      </c>
      <c r="K14" s="20">
        <f t="shared" si="5"/>
        <v>6.3504000000938774</v>
      </c>
      <c r="L14" s="20">
        <f t="shared" si="6"/>
        <v>2.5696090000089575</v>
      </c>
      <c r="M14" s="20">
        <f t="shared" si="7"/>
        <v>2.9866384113418945</v>
      </c>
      <c r="N14" s="20">
        <f t="shared" si="8"/>
        <v>28.374862558649035</v>
      </c>
    </row>
  </sheetData>
  <mergeCells count="1">
    <mergeCell ref="A1:G1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N19"/>
  <sheetViews>
    <sheetView workbookViewId="0">
      <selection activeCell="O1" sqref="O1:O1048576"/>
    </sheetView>
  </sheetViews>
  <sheetFormatPr baseColWidth="10" defaultRowHeight="15"/>
  <cols>
    <col min="1" max="1" width="13" customWidth="1"/>
    <col min="2" max="2" width="15.140625" bestFit="1" customWidth="1"/>
    <col min="3" max="3" width="14.140625" bestFit="1" customWidth="1"/>
    <col min="5" max="6" width="12.5703125" bestFit="1" customWidth="1"/>
    <col min="7" max="7" width="27.5703125" bestFit="1" customWidth="1"/>
    <col min="8" max="8" width="14.42578125" customWidth="1"/>
  </cols>
  <sheetData>
    <row r="1" spans="1:14" ht="15.75" thickBot="1">
      <c r="A1" s="1" t="s">
        <v>84</v>
      </c>
      <c r="B1" s="2"/>
      <c r="C1" s="2"/>
      <c r="D1" s="2"/>
      <c r="E1" s="2"/>
      <c r="F1" s="2"/>
      <c r="G1" s="3"/>
      <c r="H1" s="4"/>
    </row>
    <row r="2" spans="1:14" s="7" customFormat="1">
      <c r="A2" s="5" t="s">
        <v>0</v>
      </c>
      <c r="B2" s="6">
        <v>10.48</v>
      </c>
      <c r="C2" s="5"/>
      <c r="D2" s="5"/>
      <c r="E2" s="5"/>
      <c r="F2" s="5"/>
      <c r="G2" s="5"/>
      <c r="H2" s="5"/>
    </row>
    <row r="3" spans="1:14" ht="15.75" thickBot="1">
      <c r="A3" s="8"/>
      <c r="B3" s="8"/>
      <c r="C3" s="8"/>
      <c r="D3" s="8"/>
      <c r="E3" s="8"/>
      <c r="F3" s="8"/>
    </row>
    <row r="4" spans="1:14" ht="15.75" thickBot="1">
      <c r="A4" s="9" t="s">
        <v>1</v>
      </c>
      <c r="B4" s="10" t="s">
        <v>2</v>
      </c>
      <c r="C4" s="10" t="s">
        <v>3</v>
      </c>
      <c r="D4" s="10" t="s">
        <v>4</v>
      </c>
      <c r="E4" s="10" t="s">
        <v>5</v>
      </c>
      <c r="F4" s="10" t="s">
        <v>6</v>
      </c>
      <c r="G4" s="11" t="s">
        <v>7</v>
      </c>
      <c r="H4" s="11" t="s">
        <v>8</v>
      </c>
    </row>
    <row r="5" spans="1:14">
      <c r="A5" s="12" t="s">
        <v>85</v>
      </c>
      <c r="B5" s="14"/>
      <c r="C5" s="14"/>
      <c r="D5" s="13">
        <v>16.384</v>
      </c>
      <c r="E5" s="13">
        <v>466006.03499999997</v>
      </c>
      <c r="F5" s="13">
        <v>214470.76300000001</v>
      </c>
      <c r="G5" s="13" t="s">
        <v>38</v>
      </c>
      <c r="H5" s="21"/>
    </row>
    <row r="6" spans="1:14">
      <c r="A6" s="16" t="s">
        <v>86</v>
      </c>
      <c r="B6" s="17">
        <v>2.9091940464692874</v>
      </c>
      <c r="C6" s="17">
        <v>2.9091940464692874</v>
      </c>
      <c r="D6" s="17">
        <v>16.370999999999999</v>
      </c>
      <c r="E6" s="17">
        <v>466004.75199999998</v>
      </c>
      <c r="F6" s="17">
        <v>214473.37400000001</v>
      </c>
      <c r="G6" s="17" t="s">
        <v>38</v>
      </c>
      <c r="H6" s="19"/>
      <c r="I6" s="20">
        <f>E6-E5</f>
        <v>-1.282999999995809</v>
      </c>
      <c r="J6" s="20">
        <f>F6-F5</f>
        <v>2.6110000000044238</v>
      </c>
      <c r="K6" s="20">
        <f>I6*I6</f>
        <v>1.6460889999892461</v>
      </c>
      <c r="L6" s="20">
        <f>J6*J6</f>
        <v>6.8173210000231013</v>
      </c>
      <c r="M6" s="20">
        <f>SQRT(K6+L6)</f>
        <v>2.9091940464692874</v>
      </c>
      <c r="N6" s="20">
        <f>M6</f>
        <v>2.9091940464692874</v>
      </c>
    </row>
    <row r="7" spans="1:14">
      <c r="A7" s="16" t="s">
        <v>87</v>
      </c>
      <c r="B7" s="17">
        <v>3.2249286813608018</v>
      </c>
      <c r="C7" s="17">
        <v>6.1341227278300892</v>
      </c>
      <c r="D7" s="17">
        <v>16.428999999999998</v>
      </c>
      <c r="E7" s="17">
        <v>466003.32900000003</v>
      </c>
      <c r="F7" s="17">
        <v>214476.26800000001</v>
      </c>
      <c r="G7" s="17" t="s">
        <v>101</v>
      </c>
      <c r="H7" s="19"/>
      <c r="I7" s="20">
        <f t="shared" ref="I7:J7" si="0">E7-E6</f>
        <v>-1.4229999999515712</v>
      </c>
      <c r="J7" s="20">
        <f t="shared" si="0"/>
        <v>2.8940000000002328</v>
      </c>
      <c r="K7" s="20">
        <f t="shared" ref="K7:L7" si="1">I7*I7</f>
        <v>2.0249289998621718</v>
      </c>
      <c r="L7" s="20">
        <f t="shared" si="1"/>
        <v>8.3752360000013475</v>
      </c>
      <c r="M7" s="20">
        <f t="shared" ref="M7" si="2">SQRT(K7+L7)</f>
        <v>3.2249286813608018</v>
      </c>
      <c r="N7" s="20">
        <f>N6+M7</f>
        <v>6.1341227278300892</v>
      </c>
    </row>
    <row r="8" spans="1:14">
      <c r="A8" s="16" t="s">
        <v>88</v>
      </c>
      <c r="B8" s="17">
        <v>2.2817405636981998</v>
      </c>
      <c r="C8" s="17">
        <v>8.4158632915282894</v>
      </c>
      <c r="D8" s="17">
        <v>16.149999999999999</v>
      </c>
      <c r="E8" s="17">
        <v>466002.32299999997</v>
      </c>
      <c r="F8" s="17">
        <v>214478.31599999999</v>
      </c>
      <c r="G8" s="18" t="s">
        <v>42</v>
      </c>
      <c r="H8" s="19" t="s">
        <v>159</v>
      </c>
      <c r="I8" s="20">
        <f t="shared" ref="I8:I19" si="3">E8-E7</f>
        <v>-1.0060000000521541</v>
      </c>
      <c r="J8" s="20">
        <f t="shared" ref="J8:J19" si="4">F8-F7</f>
        <v>2.0479999999806751</v>
      </c>
      <c r="K8" s="20">
        <f t="shared" ref="K8:K19" si="5">I8*I8</f>
        <v>1.012036000104934</v>
      </c>
      <c r="L8" s="20">
        <f t="shared" ref="L8:L19" si="6">J8*J8</f>
        <v>4.1943039999208453</v>
      </c>
      <c r="M8" s="20">
        <f t="shared" ref="M8:M19" si="7">SQRT(K8+L8)</f>
        <v>2.2817405636981998</v>
      </c>
      <c r="N8" s="20">
        <f t="shared" ref="N8:N19" si="8">N7+M8</f>
        <v>8.4158632915282894</v>
      </c>
    </row>
    <row r="9" spans="1:14">
      <c r="A9" s="16" t="s">
        <v>90</v>
      </c>
      <c r="B9" s="17">
        <v>3.3139281827005491</v>
      </c>
      <c r="C9" s="17">
        <v>11.729791474228838</v>
      </c>
      <c r="D9" s="17">
        <v>14.16</v>
      </c>
      <c r="E9" s="17">
        <v>466000.86099999998</v>
      </c>
      <c r="F9" s="17">
        <v>214481.29</v>
      </c>
      <c r="G9" s="17" t="s">
        <v>101</v>
      </c>
      <c r="H9" s="19"/>
      <c r="I9" s="20">
        <f t="shared" si="3"/>
        <v>-1.4619999999995343</v>
      </c>
      <c r="J9" s="20">
        <f t="shared" si="4"/>
        <v>2.974000000016531</v>
      </c>
      <c r="K9" s="20">
        <f t="shared" si="5"/>
        <v>2.1374439999986383</v>
      </c>
      <c r="L9" s="20">
        <f t="shared" si="6"/>
        <v>8.8446760000983264</v>
      </c>
      <c r="M9" s="20">
        <f t="shared" si="7"/>
        <v>3.3139281827005491</v>
      </c>
      <c r="N9" s="20">
        <f t="shared" si="8"/>
        <v>11.729791474228838</v>
      </c>
    </row>
    <row r="10" spans="1:14">
      <c r="A10" s="16" t="s">
        <v>91</v>
      </c>
      <c r="B10" s="17">
        <v>3.1676896943916595</v>
      </c>
      <c r="C10" s="17">
        <v>14.897481168620498</v>
      </c>
      <c r="D10" s="17">
        <v>11.63</v>
      </c>
      <c r="E10" s="17">
        <v>465999.46399999998</v>
      </c>
      <c r="F10" s="17">
        <v>214484.133</v>
      </c>
      <c r="G10" s="18" t="s">
        <v>125</v>
      </c>
      <c r="H10" s="19"/>
      <c r="I10" s="20">
        <f t="shared" si="3"/>
        <v>-1.396999999997206</v>
      </c>
      <c r="J10" s="20">
        <f t="shared" si="4"/>
        <v>2.8429999999934807</v>
      </c>
      <c r="K10" s="20">
        <f t="shared" si="5"/>
        <v>1.9516089999921937</v>
      </c>
      <c r="L10" s="20">
        <f t="shared" si="6"/>
        <v>8.082648999962931</v>
      </c>
      <c r="M10" s="20">
        <f t="shared" si="7"/>
        <v>3.1676896943916595</v>
      </c>
      <c r="N10" s="20">
        <f t="shared" si="8"/>
        <v>14.897481168620498</v>
      </c>
    </row>
    <row r="11" spans="1:14">
      <c r="A11" s="16" t="s">
        <v>92</v>
      </c>
      <c r="B11" s="17">
        <v>2.3913052920986977</v>
      </c>
      <c r="C11" s="17">
        <v>17.288786460719194</v>
      </c>
      <c r="D11" s="17">
        <v>11.26</v>
      </c>
      <c r="E11" s="17">
        <v>465998.40899999999</v>
      </c>
      <c r="F11" s="17">
        <v>214486.27900000001</v>
      </c>
      <c r="G11" s="18" t="s">
        <v>43</v>
      </c>
      <c r="H11" s="19"/>
      <c r="I11" s="20">
        <f t="shared" si="3"/>
        <v>-1.0549999999930151</v>
      </c>
      <c r="J11" s="20">
        <f t="shared" si="4"/>
        <v>2.1460000000079162</v>
      </c>
      <c r="K11" s="20">
        <f t="shared" si="5"/>
        <v>1.1130249999852617</v>
      </c>
      <c r="L11" s="20">
        <f t="shared" si="6"/>
        <v>4.6053160000339766</v>
      </c>
      <c r="M11" s="20">
        <f t="shared" si="7"/>
        <v>2.3913052920986977</v>
      </c>
      <c r="N11" s="20">
        <f t="shared" si="8"/>
        <v>17.288786460719194</v>
      </c>
    </row>
    <row r="12" spans="1:14">
      <c r="A12" s="16" t="s">
        <v>93</v>
      </c>
      <c r="B12" s="17">
        <v>0.78353366229182941</v>
      </c>
      <c r="C12" s="17">
        <v>18.072320123011025</v>
      </c>
      <c r="D12" s="17">
        <v>10.33</v>
      </c>
      <c r="E12" s="17">
        <v>465998.06300000002</v>
      </c>
      <c r="F12" s="17">
        <v>214486.98199999999</v>
      </c>
      <c r="G12" s="18" t="s">
        <v>37</v>
      </c>
      <c r="H12" s="19"/>
      <c r="I12" s="20">
        <f t="shared" si="3"/>
        <v>-0.34599999996135011</v>
      </c>
      <c r="J12" s="20">
        <f t="shared" si="4"/>
        <v>0.7029999999795109</v>
      </c>
      <c r="K12" s="20">
        <f t="shared" si="5"/>
        <v>0.11971599997325427</v>
      </c>
      <c r="L12" s="20">
        <f t="shared" si="6"/>
        <v>0.49420899997119233</v>
      </c>
      <c r="M12" s="20">
        <f t="shared" si="7"/>
        <v>0.78353366229182941</v>
      </c>
      <c r="N12" s="20">
        <f t="shared" si="8"/>
        <v>18.072320123011025</v>
      </c>
    </row>
    <row r="13" spans="1:14">
      <c r="A13" s="16" t="s">
        <v>94</v>
      </c>
      <c r="B13" s="17">
        <v>3.5125433805371205</v>
      </c>
      <c r="C13" s="17">
        <v>21.584863503548146</v>
      </c>
      <c r="D13" s="17">
        <v>10.07</v>
      </c>
      <c r="E13" s="17">
        <v>465996.51899999997</v>
      </c>
      <c r="F13" s="17">
        <v>214490.13699999999</v>
      </c>
      <c r="G13" s="18" t="s">
        <v>18</v>
      </c>
      <c r="H13" s="19" t="s">
        <v>160</v>
      </c>
      <c r="I13" s="20">
        <f t="shared" si="3"/>
        <v>-1.5440000000526197</v>
      </c>
      <c r="J13" s="20">
        <f t="shared" si="4"/>
        <v>3.1549999999988358</v>
      </c>
      <c r="K13" s="20">
        <f t="shared" si="5"/>
        <v>2.3839360001624899</v>
      </c>
      <c r="L13" s="20">
        <f t="shared" si="6"/>
        <v>9.9540249999926544</v>
      </c>
      <c r="M13" s="20">
        <f t="shared" si="7"/>
        <v>3.5125433805371205</v>
      </c>
      <c r="N13" s="20">
        <f t="shared" si="8"/>
        <v>21.584863503548146</v>
      </c>
    </row>
    <row r="14" spans="1:14">
      <c r="A14" s="16" t="s">
        <v>95</v>
      </c>
      <c r="B14" s="17">
        <v>2.8374795153408501</v>
      </c>
      <c r="C14" s="17">
        <v>24.422343018888995</v>
      </c>
      <c r="D14" s="17">
        <v>10.478</v>
      </c>
      <c r="E14" s="17">
        <v>465995.19</v>
      </c>
      <c r="F14" s="17">
        <v>214492.644</v>
      </c>
      <c r="G14" s="18" t="s">
        <v>17</v>
      </c>
      <c r="H14" s="19"/>
      <c r="I14" s="20">
        <f t="shared" si="3"/>
        <v>-1.3289999999688007</v>
      </c>
      <c r="J14" s="20">
        <f t="shared" si="4"/>
        <v>2.50700000001234</v>
      </c>
      <c r="K14" s="20">
        <f t="shared" si="5"/>
        <v>1.7662409999170723</v>
      </c>
      <c r="L14" s="20">
        <f t="shared" si="6"/>
        <v>6.2850490000618731</v>
      </c>
      <c r="M14" s="20">
        <f t="shared" si="7"/>
        <v>2.8374795153408501</v>
      </c>
      <c r="N14" s="20">
        <f t="shared" si="8"/>
        <v>24.422343018888995</v>
      </c>
    </row>
    <row r="15" spans="1:14">
      <c r="A15" s="16" t="s">
        <v>96</v>
      </c>
      <c r="B15" s="17">
        <v>2.2426022830661165</v>
      </c>
      <c r="C15" s="17">
        <v>26.664945301955111</v>
      </c>
      <c r="D15" s="18">
        <v>11.83</v>
      </c>
      <c r="E15" s="17">
        <v>465994.27399999998</v>
      </c>
      <c r="F15" s="17">
        <v>214494.69099999999</v>
      </c>
      <c r="G15" s="18" t="s">
        <v>123</v>
      </c>
      <c r="H15" s="19"/>
      <c r="I15" s="20">
        <f t="shared" si="3"/>
        <v>-0.91600000002654269</v>
      </c>
      <c r="J15" s="20">
        <f t="shared" si="4"/>
        <v>2.0469999999913853</v>
      </c>
      <c r="K15" s="20">
        <f t="shared" si="5"/>
        <v>0.83905600004862624</v>
      </c>
      <c r="L15" s="20">
        <f t="shared" si="6"/>
        <v>4.1902089999647316</v>
      </c>
      <c r="M15" s="20">
        <f t="shared" si="7"/>
        <v>2.2426022830661165</v>
      </c>
      <c r="N15" s="20">
        <f t="shared" si="8"/>
        <v>26.664945301955111</v>
      </c>
    </row>
    <row r="16" spans="1:14">
      <c r="A16" s="16" t="s">
        <v>97</v>
      </c>
      <c r="B16" s="17">
        <v>2.3787866655162277</v>
      </c>
      <c r="C16" s="17">
        <v>29.043731967471338</v>
      </c>
      <c r="D16" s="18">
        <v>11.89</v>
      </c>
      <c r="E16" s="17">
        <v>465993.22499999998</v>
      </c>
      <c r="F16" s="17">
        <v>214496.826</v>
      </c>
      <c r="G16" s="18" t="s">
        <v>16</v>
      </c>
      <c r="H16" s="19" t="s">
        <v>161</v>
      </c>
      <c r="I16" s="20">
        <f t="shared" si="3"/>
        <v>-1.0489999999990687</v>
      </c>
      <c r="J16" s="20">
        <f t="shared" si="4"/>
        <v>2.1350000000093132</v>
      </c>
      <c r="K16" s="20">
        <f t="shared" si="5"/>
        <v>1.1004009999980462</v>
      </c>
      <c r="L16" s="20">
        <f t="shared" si="6"/>
        <v>4.5582250000397675</v>
      </c>
      <c r="M16" s="20">
        <f t="shared" si="7"/>
        <v>2.3787866655162277</v>
      </c>
      <c r="N16" s="20">
        <f t="shared" si="8"/>
        <v>29.043731967471338</v>
      </c>
    </row>
    <row r="17" spans="1:14">
      <c r="A17" s="16" t="s">
        <v>98</v>
      </c>
      <c r="B17" s="17">
        <v>2.2553494186069099</v>
      </c>
      <c r="C17" s="17">
        <v>31.29908138607825</v>
      </c>
      <c r="D17" s="18">
        <v>14.6</v>
      </c>
      <c r="E17" s="17">
        <v>465992.23</v>
      </c>
      <c r="F17" s="17">
        <v>214498.85</v>
      </c>
      <c r="G17" s="18" t="s">
        <v>124</v>
      </c>
      <c r="H17" s="19"/>
      <c r="I17" s="20">
        <f t="shared" si="3"/>
        <v>-0.99499999999534339</v>
      </c>
      <c r="J17" s="20">
        <f t="shared" si="4"/>
        <v>2.0240000000048894</v>
      </c>
      <c r="K17" s="20">
        <f t="shared" si="5"/>
        <v>0.99002499999073335</v>
      </c>
      <c r="L17" s="20">
        <f t="shared" si="6"/>
        <v>4.0965760000197928</v>
      </c>
      <c r="M17" s="20">
        <f t="shared" si="7"/>
        <v>2.2553494186069099</v>
      </c>
      <c r="N17" s="20">
        <f t="shared" si="8"/>
        <v>31.29908138607825</v>
      </c>
    </row>
    <row r="18" spans="1:14">
      <c r="A18" s="16" t="s">
        <v>99</v>
      </c>
      <c r="B18" s="17">
        <v>3.0464884703434976</v>
      </c>
      <c r="C18" s="17">
        <v>34.345569856421747</v>
      </c>
      <c r="D18" s="18">
        <v>16.29</v>
      </c>
      <c r="E18" s="17">
        <v>465990.886</v>
      </c>
      <c r="F18" s="17">
        <v>214501.584</v>
      </c>
      <c r="G18" s="18" t="s">
        <v>126</v>
      </c>
      <c r="H18" s="19"/>
      <c r="I18" s="20">
        <f t="shared" si="3"/>
        <v>-1.3439999999827705</v>
      </c>
      <c r="J18" s="20">
        <f t="shared" si="4"/>
        <v>2.7339999999967404</v>
      </c>
      <c r="K18" s="20">
        <f t="shared" si="5"/>
        <v>1.8063359999536872</v>
      </c>
      <c r="L18" s="20">
        <f t="shared" si="6"/>
        <v>7.4747559999821762</v>
      </c>
      <c r="M18" s="20">
        <f t="shared" si="7"/>
        <v>3.0464884703434976</v>
      </c>
      <c r="N18" s="20">
        <f t="shared" si="8"/>
        <v>34.345569856421747</v>
      </c>
    </row>
    <row r="19" spans="1:14" ht="15.75" thickBot="1">
      <c r="A19" s="23" t="s">
        <v>100</v>
      </c>
      <c r="B19" s="24">
        <v>2.9382622415070685</v>
      </c>
      <c r="C19" s="24">
        <v>37.283832097928816</v>
      </c>
      <c r="D19" s="25">
        <v>16.899999999999999</v>
      </c>
      <c r="E19" s="24">
        <v>465989.59</v>
      </c>
      <c r="F19" s="24">
        <v>214504.22099999999</v>
      </c>
      <c r="G19" s="25" t="s">
        <v>124</v>
      </c>
      <c r="H19" s="26"/>
      <c r="I19" s="20">
        <f t="shared" si="3"/>
        <v>-1.2959999999729916</v>
      </c>
      <c r="J19" s="20">
        <f t="shared" si="4"/>
        <v>2.6369999999878928</v>
      </c>
      <c r="K19" s="20">
        <f t="shared" si="5"/>
        <v>1.6796159999299944</v>
      </c>
      <c r="L19" s="20">
        <f t="shared" si="6"/>
        <v>6.9537689999361465</v>
      </c>
      <c r="M19" s="20">
        <f t="shared" si="7"/>
        <v>2.9382622415070685</v>
      </c>
      <c r="N19" s="20">
        <f t="shared" si="8"/>
        <v>37.283832097928816</v>
      </c>
    </row>
  </sheetData>
  <mergeCells count="1">
    <mergeCell ref="A1:G1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26"/>
  <sheetViews>
    <sheetView workbookViewId="0">
      <selection activeCell="O1" sqref="O1:O1048576"/>
    </sheetView>
  </sheetViews>
  <sheetFormatPr baseColWidth="10" defaultRowHeight="15"/>
  <cols>
    <col min="1" max="1" width="13" customWidth="1"/>
    <col min="2" max="2" width="15.140625" bestFit="1" customWidth="1"/>
    <col min="3" max="3" width="14.140625" bestFit="1" customWidth="1"/>
    <col min="7" max="7" width="27.5703125" bestFit="1" customWidth="1"/>
    <col min="8" max="8" width="14.42578125" customWidth="1"/>
  </cols>
  <sheetData>
    <row r="1" spans="1:14" ht="15.75" thickBot="1">
      <c r="A1" s="1" t="s">
        <v>127</v>
      </c>
      <c r="B1" s="2"/>
      <c r="C1" s="2"/>
      <c r="D1" s="2"/>
      <c r="E1" s="2"/>
      <c r="F1" s="2"/>
      <c r="G1" s="3"/>
      <c r="H1" s="4"/>
    </row>
    <row r="2" spans="1:14" s="7" customFormat="1">
      <c r="A2" s="5" t="s">
        <v>0</v>
      </c>
      <c r="B2" s="6">
        <v>14.22</v>
      </c>
      <c r="C2" s="5"/>
      <c r="D2" s="5"/>
      <c r="E2" s="5"/>
      <c r="F2" s="5"/>
      <c r="G2" s="5"/>
      <c r="H2" s="5"/>
    </row>
    <row r="3" spans="1:14" ht="15.75" thickBot="1">
      <c r="A3" s="8"/>
      <c r="B3" s="8"/>
      <c r="C3" s="8"/>
      <c r="D3" s="8"/>
      <c r="E3" s="8"/>
      <c r="F3" s="8"/>
    </row>
    <row r="4" spans="1:14" ht="15.75" thickBot="1">
      <c r="A4" s="9" t="s">
        <v>1</v>
      </c>
      <c r="B4" s="10" t="s">
        <v>2</v>
      </c>
      <c r="C4" s="10" t="s">
        <v>3</v>
      </c>
      <c r="D4" s="10" t="s">
        <v>4</v>
      </c>
      <c r="E4" s="10" t="s">
        <v>5</v>
      </c>
      <c r="F4" s="10" t="s">
        <v>6</v>
      </c>
      <c r="G4" s="11" t="s">
        <v>7</v>
      </c>
      <c r="H4" s="11" t="s">
        <v>8</v>
      </c>
    </row>
    <row r="5" spans="1:14">
      <c r="A5" s="12" t="s">
        <v>102</v>
      </c>
      <c r="B5" s="14"/>
      <c r="C5" s="14"/>
      <c r="D5" s="13">
        <v>21.64</v>
      </c>
      <c r="E5" s="13">
        <v>466199.17599999998</v>
      </c>
      <c r="F5" s="13">
        <v>214646.44899999999</v>
      </c>
      <c r="G5" s="14" t="s">
        <v>9</v>
      </c>
      <c r="H5" s="15"/>
    </row>
    <row r="6" spans="1:14">
      <c r="A6" s="16" t="s">
        <v>103</v>
      </c>
      <c r="B6" s="17">
        <v>4.6335342881580521</v>
      </c>
      <c r="C6" s="17">
        <v>4.6335342881580521</v>
      </c>
      <c r="D6" s="17">
        <v>21.393999999999998</v>
      </c>
      <c r="E6" s="17">
        <v>466194.59</v>
      </c>
      <c r="F6" s="17">
        <v>214645.78700000001</v>
      </c>
      <c r="G6" s="18" t="s">
        <v>66</v>
      </c>
      <c r="H6" s="19"/>
      <c r="I6" s="20">
        <f>E6-E5</f>
        <v>-4.5859999999520369</v>
      </c>
      <c r="J6" s="20">
        <f>F6-F5</f>
        <v>-0.66199999998207204</v>
      </c>
      <c r="K6" s="20">
        <f>I6*I6</f>
        <v>21.031395999560083</v>
      </c>
      <c r="L6" s="20">
        <f>J6*J6</f>
        <v>0.4382439999762634</v>
      </c>
      <c r="M6" s="20">
        <f>SQRT(K6+L6)</f>
        <v>4.6335342881580521</v>
      </c>
      <c r="N6" s="20">
        <f>M6</f>
        <v>4.6335342881580521</v>
      </c>
    </row>
    <row r="7" spans="1:14">
      <c r="A7" s="16" t="s">
        <v>104</v>
      </c>
      <c r="B7" s="17">
        <v>2.2407949482443459</v>
      </c>
      <c r="C7" s="17">
        <v>6.8743292364023976</v>
      </c>
      <c r="D7" s="17">
        <v>20.315999999999999</v>
      </c>
      <c r="E7" s="17">
        <v>466192.40100000001</v>
      </c>
      <c r="F7" s="17">
        <v>214645.30799999999</v>
      </c>
      <c r="G7" s="18" t="s">
        <v>9</v>
      </c>
      <c r="H7" s="19"/>
      <c r="I7" s="20">
        <f t="shared" ref="I7:J7" si="0">E7-E6</f>
        <v>-2.1890000000130385</v>
      </c>
      <c r="J7" s="20">
        <f t="shared" si="0"/>
        <v>-0.47900000002118759</v>
      </c>
      <c r="K7" s="20">
        <f t="shared" ref="K7:L7" si="1">I7*I7</f>
        <v>4.7917210000570822</v>
      </c>
      <c r="L7" s="20">
        <f t="shared" si="1"/>
        <v>0.22944100002029771</v>
      </c>
      <c r="M7" s="20">
        <f t="shared" ref="M7" si="2">SQRT(K7+L7)</f>
        <v>2.2407949482443459</v>
      </c>
      <c r="N7" s="20">
        <f>N6+M7</f>
        <v>6.8743292364023976</v>
      </c>
    </row>
    <row r="8" spans="1:14">
      <c r="A8" s="16" t="s">
        <v>105</v>
      </c>
      <c r="B8" s="17">
        <v>1.8850381959087248</v>
      </c>
      <c r="C8" s="17">
        <v>8.759367432311123</v>
      </c>
      <c r="D8" s="17">
        <v>18.882999999999999</v>
      </c>
      <c r="E8" s="17">
        <v>466190.516</v>
      </c>
      <c r="F8" s="17">
        <v>214645.296</v>
      </c>
      <c r="G8" s="18" t="s">
        <v>16</v>
      </c>
      <c r="H8" s="19"/>
      <c r="I8" s="20">
        <f t="shared" ref="I8:I26" si="3">E8-E7</f>
        <v>-1.8850000000093132</v>
      </c>
      <c r="J8" s="20">
        <f t="shared" ref="J8:J26" si="4">F8-F7</f>
        <v>-1.1999999987892807E-2</v>
      </c>
      <c r="K8" s="20">
        <f t="shared" ref="K8:K26" si="5">I8*I8</f>
        <v>3.5532250000351109</v>
      </c>
      <c r="L8" s="20">
        <f t="shared" ref="L8:L26" si="6">J8*J8</f>
        <v>1.4399999970942734E-4</v>
      </c>
      <c r="M8" s="20">
        <f t="shared" ref="M8:M26" si="7">SQRT(K8+L8)</f>
        <v>1.8850381959087248</v>
      </c>
      <c r="N8" s="20">
        <f t="shared" ref="N8:N26" si="8">N7+M8</f>
        <v>8.759367432311123</v>
      </c>
    </row>
    <row r="9" spans="1:14">
      <c r="A9" s="16" t="s">
        <v>106</v>
      </c>
      <c r="B9" s="17">
        <v>1.9611682742998719</v>
      </c>
      <c r="C9" s="17">
        <v>10.720535706610995</v>
      </c>
      <c r="D9" s="17">
        <v>18.297000000000001</v>
      </c>
      <c r="E9" s="17">
        <v>466188.61099999998</v>
      </c>
      <c r="F9" s="17">
        <v>214644.83</v>
      </c>
      <c r="G9" s="18" t="s">
        <v>66</v>
      </c>
      <c r="H9" s="19" t="s">
        <v>156</v>
      </c>
      <c r="I9" s="20">
        <f t="shared" si="3"/>
        <v>-1.9050000000279397</v>
      </c>
      <c r="J9" s="20">
        <f t="shared" si="4"/>
        <v>-0.46600000001490116</v>
      </c>
      <c r="K9" s="20">
        <f t="shared" si="5"/>
        <v>3.6290250001064503</v>
      </c>
      <c r="L9" s="20">
        <f t="shared" si="6"/>
        <v>0.21715600001388788</v>
      </c>
      <c r="M9" s="20">
        <f t="shared" si="7"/>
        <v>1.9611682742998719</v>
      </c>
      <c r="N9" s="20">
        <f t="shared" si="8"/>
        <v>10.720535706610995</v>
      </c>
    </row>
    <row r="10" spans="1:14">
      <c r="A10" s="16" t="s">
        <v>107</v>
      </c>
      <c r="B10" s="17">
        <v>4.9630720325215769</v>
      </c>
      <c r="C10" s="17">
        <v>15.683607739132572</v>
      </c>
      <c r="D10" s="17">
        <v>15.907999999999999</v>
      </c>
      <c r="E10" s="17">
        <v>466183.67099999997</v>
      </c>
      <c r="F10" s="17">
        <v>214644.35200000001</v>
      </c>
      <c r="G10" s="18" t="s">
        <v>128</v>
      </c>
      <c r="H10" s="19"/>
      <c r="I10" s="20">
        <f t="shared" si="3"/>
        <v>-4.9400000000023283</v>
      </c>
      <c r="J10" s="20">
        <f t="shared" si="4"/>
        <v>-0.47799999997369014</v>
      </c>
      <c r="K10" s="20">
        <f t="shared" si="5"/>
        <v>24.403600000023005</v>
      </c>
      <c r="L10" s="20">
        <f t="shared" si="6"/>
        <v>0.22848399997484778</v>
      </c>
      <c r="M10" s="20">
        <f t="shared" si="7"/>
        <v>4.9630720325215769</v>
      </c>
      <c r="N10" s="20">
        <f t="shared" si="8"/>
        <v>15.683607739132572</v>
      </c>
    </row>
    <row r="11" spans="1:14">
      <c r="A11" s="16" t="s">
        <v>108</v>
      </c>
      <c r="B11" s="17">
        <v>3.3826777853786343</v>
      </c>
      <c r="C11" s="17">
        <v>19.066285524511208</v>
      </c>
      <c r="D11" s="17">
        <v>15.823</v>
      </c>
      <c r="E11" s="17">
        <v>466180.34600000002</v>
      </c>
      <c r="F11" s="17">
        <v>214643.73</v>
      </c>
      <c r="G11" s="18" t="s">
        <v>128</v>
      </c>
      <c r="H11" s="19"/>
      <c r="I11" s="20">
        <f t="shared" si="3"/>
        <v>-3.3249999999534339</v>
      </c>
      <c r="J11" s="20">
        <f t="shared" si="4"/>
        <v>-0.6220000000030268</v>
      </c>
      <c r="K11" s="20">
        <f t="shared" si="5"/>
        <v>11.055624999690336</v>
      </c>
      <c r="L11" s="20">
        <f t="shared" si="6"/>
        <v>0.38688400000376533</v>
      </c>
      <c r="M11" s="20">
        <f t="shared" si="7"/>
        <v>3.3826777853786343</v>
      </c>
      <c r="N11" s="20">
        <f t="shared" si="8"/>
        <v>19.066285524511208</v>
      </c>
    </row>
    <row r="12" spans="1:14">
      <c r="A12" s="16" t="s">
        <v>182</v>
      </c>
      <c r="B12" s="17">
        <v>3.571468185505819</v>
      </c>
      <c r="C12" s="17">
        <v>22.637753710017027</v>
      </c>
      <c r="D12" s="17">
        <v>15.422000000000001</v>
      </c>
      <c r="E12" s="17">
        <v>466178.054</v>
      </c>
      <c r="F12" s="17">
        <v>214640.99100000001</v>
      </c>
      <c r="G12" s="18"/>
      <c r="H12" s="19"/>
      <c r="I12" s="20">
        <f t="shared" si="3"/>
        <v>-2.2920000000158325</v>
      </c>
      <c r="J12" s="20">
        <f t="shared" si="4"/>
        <v>-2.739000000001397</v>
      </c>
      <c r="K12" s="20">
        <f t="shared" si="5"/>
        <v>5.2532640000725763</v>
      </c>
      <c r="L12" s="20">
        <f t="shared" si="6"/>
        <v>7.5021210000076524</v>
      </c>
      <c r="M12" s="20">
        <f t="shared" si="7"/>
        <v>3.571468185505819</v>
      </c>
      <c r="N12" s="20">
        <f t="shared" si="8"/>
        <v>22.637753710017027</v>
      </c>
    </row>
    <row r="13" spans="1:14">
      <c r="A13" s="16" t="s">
        <v>109</v>
      </c>
      <c r="B13" s="17">
        <v>2.9814640698726738</v>
      </c>
      <c r="C13" s="17">
        <v>25.619217779889702</v>
      </c>
      <c r="D13" s="17">
        <v>15.131</v>
      </c>
      <c r="E13" s="17">
        <v>466175.97600000002</v>
      </c>
      <c r="F13" s="17">
        <v>214638.853</v>
      </c>
      <c r="G13" s="18" t="s">
        <v>66</v>
      </c>
      <c r="H13" s="19"/>
      <c r="I13" s="20">
        <f t="shared" si="3"/>
        <v>-2.0779999999795109</v>
      </c>
      <c r="J13" s="20">
        <f t="shared" si="4"/>
        <v>-2.1380000000062864</v>
      </c>
      <c r="K13" s="20">
        <f t="shared" si="5"/>
        <v>4.3180839999148475</v>
      </c>
      <c r="L13" s="20">
        <f t="shared" si="6"/>
        <v>4.5710440000268804</v>
      </c>
      <c r="M13" s="20">
        <f t="shared" si="7"/>
        <v>2.9814640698726738</v>
      </c>
      <c r="N13" s="20">
        <f t="shared" si="8"/>
        <v>25.619217779889702</v>
      </c>
    </row>
    <row r="14" spans="1:14">
      <c r="A14" s="16" t="s">
        <v>110</v>
      </c>
      <c r="B14" s="17">
        <v>2.0598779090245727</v>
      </c>
      <c r="C14" s="17">
        <v>27.679095688914273</v>
      </c>
      <c r="D14" s="17">
        <v>14.362</v>
      </c>
      <c r="E14" s="17">
        <v>466174.50699999998</v>
      </c>
      <c r="F14" s="17">
        <v>214637.40900000001</v>
      </c>
      <c r="G14" s="18" t="s">
        <v>16</v>
      </c>
      <c r="H14" s="19"/>
      <c r="I14" s="20">
        <f t="shared" si="3"/>
        <v>-1.4690000000409782</v>
      </c>
      <c r="J14" s="20">
        <f t="shared" si="4"/>
        <v>-1.4439999999885913</v>
      </c>
      <c r="K14" s="20">
        <f t="shared" si="5"/>
        <v>2.1579610001203937</v>
      </c>
      <c r="L14" s="20">
        <f t="shared" si="6"/>
        <v>2.0851359999670516</v>
      </c>
      <c r="M14" s="20">
        <f t="shared" si="7"/>
        <v>2.0598779090245727</v>
      </c>
      <c r="N14" s="20">
        <f t="shared" si="8"/>
        <v>27.679095688914273</v>
      </c>
    </row>
    <row r="15" spans="1:14">
      <c r="A15" s="16" t="s">
        <v>111</v>
      </c>
      <c r="B15" s="17">
        <v>2.7354359798528542</v>
      </c>
      <c r="C15" s="17">
        <v>30.414531668767129</v>
      </c>
      <c r="D15" s="17">
        <v>14.243</v>
      </c>
      <c r="E15" s="17">
        <v>466172.68800000002</v>
      </c>
      <c r="F15" s="17">
        <v>214635.36600000001</v>
      </c>
      <c r="G15" s="18" t="s">
        <v>19</v>
      </c>
      <c r="H15" s="19"/>
      <c r="I15" s="20">
        <f t="shared" si="3"/>
        <v>-1.8189999999594875</v>
      </c>
      <c r="J15" s="20">
        <f t="shared" si="4"/>
        <v>-2.0430000000051223</v>
      </c>
      <c r="K15" s="20">
        <f t="shared" si="5"/>
        <v>3.3087609998526153</v>
      </c>
      <c r="L15" s="20">
        <f t="shared" si="6"/>
        <v>4.1738490000209296</v>
      </c>
      <c r="M15" s="20">
        <f t="shared" si="7"/>
        <v>2.7354359798528542</v>
      </c>
      <c r="N15" s="20">
        <f t="shared" si="8"/>
        <v>30.414531668767129</v>
      </c>
    </row>
    <row r="16" spans="1:14">
      <c r="A16" s="16" t="s">
        <v>112</v>
      </c>
      <c r="B16" s="17">
        <v>1.5060986023766427</v>
      </c>
      <c r="C16" s="17">
        <v>31.920630271143771</v>
      </c>
      <c r="D16" s="17">
        <v>14.224</v>
      </c>
      <c r="E16" s="17">
        <v>466171.72499999998</v>
      </c>
      <c r="F16" s="17">
        <v>214634.20800000001</v>
      </c>
      <c r="G16" s="18" t="s">
        <v>17</v>
      </c>
      <c r="H16" s="19" t="s">
        <v>157</v>
      </c>
      <c r="I16" s="20">
        <f t="shared" si="3"/>
        <v>-0.96300000004703179</v>
      </c>
      <c r="J16" s="20">
        <f t="shared" si="4"/>
        <v>-1.157999999995809</v>
      </c>
      <c r="K16" s="20">
        <f t="shared" si="5"/>
        <v>0.92736900009058321</v>
      </c>
      <c r="L16" s="20">
        <f t="shared" si="6"/>
        <v>1.3409639999902938</v>
      </c>
      <c r="M16" s="20">
        <f t="shared" si="7"/>
        <v>1.5060986023766427</v>
      </c>
      <c r="N16" s="20">
        <f t="shared" si="8"/>
        <v>31.920630271143771</v>
      </c>
    </row>
    <row r="17" spans="1:14">
      <c r="A17" s="16" t="s">
        <v>113</v>
      </c>
      <c r="B17" s="17">
        <v>1.5885103084227341</v>
      </c>
      <c r="C17" s="17">
        <v>33.509140579566505</v>
      </c>
      <c r="D17" s="17">
        <v>14.188000000000001</v>
      </c>
      <c r="E17" s="17">
        <v>466170.68300000002</v>
      </c>
      <c r="F17" s="17">
        <v>214633.00899999999</v>
      </c>
      <c r="G17" s="18" t="s">
        <v>18</v>
      </c>
      <c r="H17" s="19"/>
      <c r="I17" s="20">
        <f t="shared" si="3"/>
        <v>-1.0419999999576248</v>
      </c>
      <c r="J17" s="20">
        <f t="shared" si="4"/>
        <v>-1.1990000000223517</v>
      </c>
      <c r="K17" s="20">
        <f t="shared" si="5"/>
        <v>1.0857639999116901</v>
      </c>
      <c r="L17" s="20">
        <f t="shared" si="6"/>
        <v>1.4376010000535995</v>
      </c>
      <c r="M17" s="20">
        <f t="shared" si="7"/>
        <v>1.5885103084227341</v>
      </c>
      <c r="N17" s="20">
        <f t="shared" si="8"/>
        <v>33.509140579566505</v>
      </c>
    </row>
    <row r="18" spans="1:14">
      <c r="A18" s="16" t="s">
        <v>114</v>
      </c>
      <c r="B18" s="17">
        <v>1.7489165217369544</v>
      </c>
      <c r="C18" s="17">
        <v>35.258057101303457</v>
      </c>
      <c r="D18" s="17">
        <v>14.031000000000001</v>
      </c>
      <c r="E18" s="17">
        <v>466169.538</v>
      </c>
      <c r="F18" s="17">
        <v>214631.68700000001</v>
      </c>
      <c r="G18" s="18" t="s">
        <v>18</v>
      </c>
      <c r="H18" s="19"/>
      <c r="I18" s="20">
        <f t="shared" si="3"/>
        <v>-1.1450000000186265</v>
      </c>
      <c r="J18" s="20">
        <f t="shared" si="4"/>
        <v>-1.3219999999855645</v>
      </c>
      <c r="K18" s="20">
        <f t="shared" si="5"/>
        <v>1.3110250000426547</v>
      </c>
      <c r="L18" s="20">
        <f t="shared" si="6"/>
        <v>1.7476839999618325</v>
      </c>
      <c r="M18" s="20">
        <f t="shared" si="7"/>
        <v>1.7489165217369544</v>
      </c>
      <c r="N18" s="20">
        <f t="shared" si="8"/>
        <v>35.258057101303457</v>
      </c>
    </row>
    <row r="19" spans="1:14">
      <c r="A19" s="16" t="s">
        <v>115</v>
      </c>
      <c r="B19" s="17">
        <v>2.3917010682751081</v>
      </c>
      <c r="C19" s="17">
        <v>37.649758169578568</v>
      </c>
      <c r="D19" s="17">
        <v>14.225</v>
      </c>
      <c r="E19" s="17">
        <v>466167.935</v>
      </c>
      <c r="F19" s="17">
        <v>214629.91200000001</v>
      </c>
      <c r="G19" s="18" t="s">
        <v>17</v>
      </c>
      <c r="H19" s="19" t="s">
        <v>158</v>
      </c>
      <c r="I19" s="20">
        <f t="shared" si="3"/>
        <v>-1.603000000002794</v>
      </c>
      <c r="J19" s="20">
        <f t="shared" si="4"/>
        <v>-1.7749999999941792</v>
      </c>
      <c r="K19" s="20">
        <f t="shared" si="5"/>
        <v>2.5696090000089575</v>
      </c>
      <c r="L19" s="20">
        <f t="shared" si="6"/>
        <v>3.1506249999793363</v>
      </c>
      <c r="M19" s="20">
        <f t="shared" si="7"/>
        <v>2.3917010682751081</v>
      </c>
      <c r="N19" s="20">
        <f t="shared" si="8"/>
        <v>37.649758169578568</v>
      </c>
    </row>
    <row r="20" spans="1:14">
      <c r="A20" s="16" t="s">
        <v>116</v>
      </c>
      <c r="B20" s="17">
        <v>1.6994001882965428</v>
      </c>
      <c r="C20" s="17">
        <v>39.349158357875112</v>
      </c>
      <c r="D20" s="17">
        <v>15.137</v>
      </c>
      <c r="E20" s="17">
        <v>466166.91600000003</v>
      </c>
      <c r="F20" s="17">
        <v>214628.552</v>
      </c>
      <c r="G20" s="18" t="s">
        <v>66</v>
      </c>
      <c r="H20" s="19"/>
      <c r="I20" s="20">
        <f t="shared" si="3"/>
        <v>-1.018999999971129</v>
      </c>
      <c r="J20" s="20">
        <f t="shared" si="4"/>
        <v>-1.360000000015134</v>
      </c>
      <c r="K20" s="20">
        <f t="shared" si="5"/>
        <v>1.0383609999411609</v>
      </c>
      <c r="L20" s="20">
        <f t="shared" si="6"/>
        <v>1.8496000000411645</v>
      </c>
      <c r="M20" s="20">
        <f t="shared" si="7"/>
        <v>1.6994001882965428</v>
      </c>
      <c r="N20" s="20">
        <f t="shared" si="8"/>
        <v>39.349158357875112</v>
      </c>
    </row>
    <row r="21" spans="1:14">
      <c r="A21" s="16" t="s">
        <v>117</v>
      </c>
      <c r="B21" s="17">
        <v>3.0536918639941408</v>
      </c>
      <c r="C21" s="17">
        <v>42.402850221869251</v>
      </c>
      <c r="D21" s="17">
        <v>15.193</v>
      </c>
      <c r="E21" s="17">
        <v>466164.61099999998</v>
      </c>
      <c r="F21" s="17">
        <v>214626.549</v>
      </c>
      <c r="G21" s="18" t="s">
        <v>16</v>
      </c>
      <c r="H21" s="19"/>
      <c r="I21" s="20">
        <f t="shared" si="3"/>
        <v>-2.3050000000512227</v>
      </c>
      <c r="J21" s="20">
        <f t="shared" si="4"/>
        <v>-2.0029999999969732</v>
      </c>
      <c r="K21" s="20">
        <f t="shared" si="5"/>
        <v>5.313025000236137</v>
      </c>
      <c r="L21" s="20">
        <f t="shared" si="6"/>
        <v>4.0120089999878745</v>
      </c>
      <c r="M21" s="20">
        <f t="shared" si="7"/>
        <v>3.0536918639941408</v>
      </c>
      <c r="N21" s="20">
        <f t="shared" si="8"/>
        <v>42.402850221869251</v>
      </c>
    </row>
    <row r="22" spans="1:14">
      <c r="A22" s="16" t="s">
        <v>118</v>
      </c>
      <c r="B22" s="17">
        <v>3.73940316088138</v>
      </c>
      <c r="C22" s="17">
        <v>46.142253382750631</v>
      </c>
      <c r="D22" s="17">
        <v>16.024999999999999</v>
      </c>
      <c r="E22" s="17">
        <v>466161.36700000003</v>
      </c>
      <c r="F22" s="17">
        <v>214624.68900000001</v>
      </c>
      <c r="G22" s="18" t="s">
        <v>38</v>
      </c>
      <c r="H22" s="19"/>
      <c r="I22" s="20">
        <f t="shared" si="3"/>
        <v>-3.2439999999478459</v>
      </c>
      <c r="J22" s="20">
        <f t="shared" si="4"/>
        <v>-1.8599999999860302</v>
      </c>
      <c r="K22" s="20">
        <f t="shared" si="5"/>
        <v>10.523535999661624</v>
      </c>
      <c r="L22" s="20">
        <f t="shared" si="6"/>
        <v>3.4595999999480322</v>
      </c>
      <c r="M22" s="20">
        <f t="shared" si="7"/>
        <v>3.73940316088138</v>
      </c>
      <c r="N22" s="20">
        <f t="shared" si="8"/>
        <v>46.142253382750631</v>
      </c>
    </row>
    <row r="23" spans="1:14">
      <c r="A23" s="16" t="s">
        <v>119</v>
      </c>
      <c r="B23" s="17">
        <v>2.244043671642356</v>
      </c>
      <c r="C23" s="17">
        <v>48.38629705439299</v>
      </c>
      <c r="D23" s="17">
        <v>17.181000000000001</v>
      </c>
      <c r="E23" s="17">
        <v>466159.30099999998</v>
      </c>
      <c r="F23" s="17">
        <v>214623.81299999999</v>
      </c>
      <c r="G23" s="18" t="s">
        <v>101</v>
      </c>
      <c r="H23" s="19"/>
      <c r="I23" s="20">
        <f t="shared" si="3"/>
        <v>-2.0660000000498258</v>
      </c>
      <c r="J23" s="20">
        <f t="shared" si="4"/>
        <v>-0.87600000001839362</v>
      </c>
      <c r="K23" s="20">
        <f t="shared" si="5"/>
        <v>4.2683560002058805</v>
      </c>
      <c r="L23" s="20">
        <f t="shared" si="6"/>
        <v>0.76737600003222561</v>
      </c>
      <c r="M23" s="20">
        <f t="shared" si="7"/>
        <v>2.244043671642356</v>
      </c>
      <c r="N23" s="20">
        <f t="shared" si="8"/>
        <v>48.38629705439299</v>
      </c>
    </row>
    <row r="24" spans="1:14">
      <c r="A24" s="16" t="s">
        <v>120</v>
      </c>
      <c r="B24" s="17">
        <v>5.358647963809295</v>
      </c>
      <c r="C24" s="17">
        <v>53.744945018202287</v>
      </c>
      <c r="D24" s="17">
        <v>19.503</v>
      </c>
      <c r="E24" s="17">
        <v>466154.38299999997</v>
      </c>
      <c r="F24" s="17">
        <v>214621.685</v>
      </c>
      <c r="G24" s="18" t="s">
        <v>38</v>
      </c>
      <c r="H24" s="19"/>
      <c r="I24" s="20">
        <f t="shared" si="3"/>
        <v>-4.9180000000051223</v>
      </c>
      <c r="J24" s="20">
        <f t="shared" si="4"/>
        <v>-2.1279999999969732</v>
      </c>
      <c r="K24" s="20">
        <f t="shared" si="5"/>
        <v>24.186724000050383</v>
      </c>
      <c r="L24" s="20">
        <f t="shared" si="6"/>
        <v>4.5283839999871178</v>
      </c>
      <c r="M24" s="20">
        <f t="shared" si="7"/>
        <v>5.358647963809295</v>
      </c>
      <c r="N24" s="20">
        <f t="shared" si="8"/>
        <v>53.744945018202287</v>
      </c>
    </row>
    <row r="25" spans="1:14">
      <c r="A25" s="16" t="s">
        <v>121</v>
      </c>
      <c r="B25" s="17">
        <v>3.3776423729727219</v>
      </c>
      <c r="C25" s="17">
        <v>57.12258739117501</v>
      </c>
      <c r="D25" s="17">
        <v>20.870999999999999</v>
      </c>
      <c r="E25" s="17">
        <v>466151.58500000002</v>
      </c>
      <c r="F25" s="17">
        <v>214619.79300000001</v>
      </c>
      <c r="G25" s="18" t="s">
        <v>15</v>
      </c>
      <c r="H25" s="19"/>
      <c r="I25" s="20">
        <f t="shared" si="3"/>
        <v>-2.7979999999515712</v>
      </c>
      <c r="J25" s="20">
        <f t="shared" si="4"/>
        <v>-1.8919999999925494</v>
      </c>
      <c r="K25" s="20">
        <f t="shared" si="5"/>
        <v>7.8288039997289927</v>
      </c>
      <c r="L25" s="20">
        <f t="shared" si="6"/>
        <v>3.5796639999718072</v>
      </c>
      <c r="M25" s="20">
        <f t="shared" si="7"/>
        <v>3.3776423729727219</v>
      </c>
      <c r="N25" s="20">
        <f t="shared" si="8"/>
        <v>57.12258739117501</v>
      </c>
    </row>
    <row r="26" spans="1:14" ht="15.75" thickBot="1">
      <c r="A26" s="23" t="s">
        <v>122</v>
      </c>
      <c r="B26" s="24">
        <v>3.7537534548934821</v>
      </c>
      <c r="C26" s="24">
        <v>60.876340846068494</v>
      </c>
      <c r="D26" s="24">
        <v>21.323</v>
      </c>
      <c r="E26" s="24">
        <v>466148.53200000001</v>
      </c>
      <c r="F26" s="24">
        <v>214617.609</v>
      </c>
      <c r="G26" s="25" t="s">
        <v>11</v>
      </c>
      <c r="H26" s="26"/>
      <c r="I26" s="20">
        <f t="shared" si="3"/>
        <v>-3.0530000000144355</v>
      </c>
      <c r="J26" s="20">
        <f t="shared" si="4"/>
        <v>-2.1840000000083819</v>
      </c>
      <c r="K26" s="20">
        <f t="shared" si="5"/>
        <v>9.3208090000881434</v>
      </c>
      <c r="L26" s="20">
        <f t="shared" si="6"/>
        <v>4.7698560000366124</v>
      </c>
      <c r="M26" s="20">
        <f t="shared" si="7"/>
        <v>3.7537534548934821</v>
      </c>
      <c r="N26" s="20">
        <f t="shared" si="8"/>
        <v>60.876340846068494</v>
      </c>
    </row>
  </sheetData>
  <mergeCells count="1">
    <mergeCell ref="A1:G1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25"/>
  <sheetViews>
    <sheetView workbookViewId="0">
      <selection activeCell="O1" sqref="O1:O1048576"/>
    </sheetView>
  </sheetViews>
  <sheetFormatPr baseColWidth="10" defaultRowHeight="15"/>
  <cols>
    <col min="1" max="1" width="13" customWidth="1"/>
    <col min="2" max="2" width="15.140625" bestFit="1" customWidth="1"/>
    <col min="3" max="3" width="14.140625" bestFit="1" customWidth="1"/>
    <col min="7" max="7" width="27.5703125" bestFit="1" customWidth="1"/>
    <col min="8" max="8" width="14.42578125" customWidth="1"/>
  </cols>
  <sheetData>
    <row r="1" spans="1:14" ht="15.75" thickBot="1">
      <c r="A1" s="1" t="s">
        <v>129</v>
      </c>
      <c r="B1" s="2"/>
      <c r="C1" s="2"/>
      <c r="D1" s="2"/>
      <c r="E1" s="2"/>
      <c r="F1" s="2"/>
      <c r="G1" s="3"/>
      <c r="H1" s="4"/>
    </row>
    <row r="2" spans="1:14" s="7" customFormat="1">
      <c r="A2" s="5" t="s">
        <v>0</v>
      </c>
      <c r="B2" s="6">
        <v>16.8</v>
      </c>
      <c r="C2" s="5"/>
      <c r="D2" s="5"/>
      <c r="E2" s="5"/>
      <c r="F2" s="5"/>
      <c r="G2" s="5"/>
      <c r="H2" s="5"/>
    </row>
    <row r="3" spans="1:14" ht="15.75" thickBot="1">
      <c r="A3" s="8"/>
      <c r="B3" s="8"/>
      <c r="C3" s="8"/>
      <c r="D3" s="8"/>
      <c r="E3" s="8"/>
      <c r="F3" s="8"/>
    </row>
    <row r="4" spans="1:14" ht="15.75" thickBot="1">
      <c r="A4" s="9" t="s">
        <v>1</v>
      </c>
      <c r="B4" s="10" t="s">
        <v>2</v>
      </c>
      <c r="C4" s="10" t="s">
        <v>3</v>
      </c>
      <c r="D4" s="10" t="s">
        <v>4</v>
      </c>
      <c r="E4" s="10" t="s">
        <v>5</v>
      </c>
      <c r="F4" s="10" t="s">
        <v>6</v>
      </c>
      <c r="G4" s="11" t="s">
        <v>7</v>
      </c>
      <c r="H4" s="11" t="s">
        <v>8</v>
      </c>
    </row>
    <row r="5" spans="1:14">
      <c r="A5" s="12" t="s">
        <v>130</v>
      </c>
      <c r="B5" s="14"/>
      <c r="C5" s="14"/>
      <c r="D5" s="13">
        <v>22.756</v>
      </c>
      <c r="E5" s="13">
        <v>466215.69799999997</v>
      </c>
      <c r="F5" s="13">
        <v>214706.334</v>
      </c>
      <c r="G5" s="14" t="s">
        <v>20</v>
      </c>
      <c r="H5" s="15"/>
    </row>
    <row r="6" spans="1:14">
      <c r="A6" s="16" t="s">
        <v>131</v>
      </c>
      <c r="B6" s="17">
        <v>3.5815612517481155</v>
      </c>
      <c r="C6" s="17">
        <v>3.5815612517481155</v>
      </c>
      <c r="D6" s="17">
        <v>22.803000000000001</v>
      </c>
      <c r="E6" s="17">
        <v>466213.75699999998</v>
      </c>
      <c r="F6" s="17">
        <v>214709.34400000001</v>
      </c>
      <c r="G6" s="18" t="s">
        <v>20</v>
      </c>
      <c r="H6" s="19"/>
      <c r="I6" s="20">
        <f>E6-E5</f>
        <v>-1.9409999999916181</v>
      </c>
      <c r="J6" s="20">
        <f>F6-F5</f>
        <v>3.0100000000093132</v>
      </c>
      <c r="K6" s="20">
        <f>I6*I6</f>
        <v>3.7674809999674617</v>
      </c>
      <c r="L6" s="20">
        <f>J6*J6</f>
        <v>9.0601000000560656</v>
      </c>
      <c r="M6" s="20">
        <f>SQRT(K6+L6)</f>
        <v>3.5815612517481155</v>
      </c>
      <c r="N6" s="20">
        <f>M6</f>
        <v>3.5815612517481155</v>
      </c>
    </row>
    <row r="7" spans="1:14">
      <c r="A7" s="16" t="s">
        <v>132</v>
      </c>
      <c r="B7" s="17">
        <v>6.0548826577910049</v>
      </c>
      <c r="C7" s="17">
        <v>9.6364439095391212</v>
      </c>
      <c r="D7" s="17">
        <v>22.5</v>
      </c>
      <c r="E7" s="17">
        <v>466210.50900000002</v>
      </c>
      <c r="F7" s="17">
        <v>214714.454</v>
      </c>
      <c r="G7" s="18" t="s">
        <v>126</v>
      </c>
      <c r="H7" s="19"/>
      <c r="I7" s="20">
        <f t="shared" ref="I7:J7" si="0">E7-E6</f>
        <v>-3.2479999999632128</v>
      </c>
      <c r="J7" s="20">
        <f t="shared" si="0"/>
        <v>5.1099999999860302</v>
      </c>
      <c r="K7" s="20">
        <f t="shared" ref="K7:L7" si="1">I7*I7</f>
        <v>10.549503999761031</v>
      </c>
      <c r="L7" s="20">
        <f t="shared" si="1"/>
        <v>26.112099999857229</v>
      </c>
      <c r="M7" s="20">
        <f t="shared" ref="M7" si="2">SQRT(K7+L7)</f>
        <v>6.0548826577910049</v>
      </c>
      <c r="N7" s="20">
        <f>N6+M7</f>
        <v>9.6364439095391212</v>
      </c>
    </row>
    <row r="8" spans="1:14">
      <c r="A8" s="16" t="s">
        <v>133</v>
      </c>
      <c r="B8" s="17">
        <v>3.2053825044896933</v>
      </c>
      <c r="C8" s="17">
        <v>12.841826414028814</v>
      </c>
      <c r="D8" s="17">
        <v>18.28</v>
      </c>
      <c r="E8" s="17">
        <v>466208.783</v>
      </c>
      <c r="F8" s="17">
        <v>214717.155</v>
      </c>
      <c r="G8" s="18" t="s">
        <v>16</v>
      </c>
      <c r="H8" s="19"/>
      <c r="I8" s="20">
        <f t="shared" ref="I8:I11" si="3">E8-E7</f>
        <v>-1.7260000000242144</v>
      </c>
      <c r="J8" s="20">
        <f t="shared" ref="J8:J25" si="4">F8-F7</f>
        <v>2.7010000000009313</v>
      </c>
      <c r="K8" s="20">
        <f t="shared" ref="K8:K25" si="5">I8*I8</f>
        <v>2.9790760000835879</v>
      </c>
      <c r="L8" s="20">
        <f t="shared" ref="L8:L25" si="6">J8*J8</f>
        <v>7.2954010000050307</v>
      </c>
      <c r="M8" s="20">
        <f t="shared" ref="M8:M25" si="7">SQRT(K8+L8)</f>
        <v>3.2053825044896933</v>
      </c>
      <c r="N8" s="20">
        <f t="shared" ref="N8:N25" si="8">N7+M8</f>
        <v>12.841826414028814</v>
      </c>
    </row>
    <row r="9" spans="1:14">
      <c r="A9" s="16" t="s">
        <v>134</v>
      </c>
      <c r="B9" s="17">
        <v>4.5993425617186725</v>
      </c>
      <c r="C9" s="17">
        <v>17.441168975747487</v>
      </c>
      <c r="D9" s="17">
        <v>23.405999999999999</v>
      </c>
      <c r="E9" s="17">
        <v>466206.30699999997</v>
      </c>
      <c r="F9" s="17">
        <v>214721.03099999999</v>
      </c>
      <c r="G9" s="18" t="s">
        <v>38</v>
      </c>
      <c r="H9" s="19" t="s">
        <v>153</v>
      </c>
      <c r="I9" s="20">
        <f t="shared" si="3"/>
        <v>-2.4760000000242144</v>
      </c>
      <c r="J9" s="20">
        <f t="shared" si="4"/>
        <v>3.8759999999892898</v>
      </c>
      <c r="K9" s="20">
        <f t="shared" si="5"/>
        <v>6.1305760001199099</v>
      </c>
      <c r="L9" s="20">
        <f t="shared" si="6"/>
        <v>15.023375999916974</v>
      </c>
      <c r="M9" s="20">
        <f t="shared" si="7"/>
        <v>4.5993425617186725</v>
      </c>
      <c r="N9" s="20">
        <f t="shared" si="8"/>
        <v>17.441168975747487</v>
      </c>
    </row>
    <row r="10" spans="1:14">
      <c r="A10" s="16" t="s">
        <v>135</v>
      </c>
      <c r="B10" s="17">
        <v>6.0060367131862868</v>
      </c>
      <c r="C10" s="17">
        <v>23.447205688933774</v>
      </c>
      <c r="D10" s="17">
        <v>17.82</v>
      </c>
      <c r="E10" s="17">
        <v>466203.07299999997</v>
      </c>
      <c r="F10" s="17">
        <v>214726.092</v>
      </c>
      <c r="G10" s="18" t="s">
        <v>66</v>
      </c>
      <c r="H10" s="19"/>
      <c r="I10" s="20">
        <f t="shared" si="3"/>
        <v>-3.2339999999967404</v>
      </c>
      <c r="J10" s="20">
        <f t="shared" si="4"/>
        <v>5.0610000000160653</v>
      </c>
      <c r="K10" s="20">
        <f t="shared" si="5"/>
        <v>10.458755999978917</v>
      </c>
      <c r="L10" s="20">
        <f t="shared" si="6"/>
        <v>25.613721000162613</v>
      </c>
      <c r="M10" s="20">
        <f t="shared" si="7"/>
        <v>6.0060367131862868</v>
      </c>
      <c r="N10" s="20">
        <f t="shared" si="8"/>
        <v>23.447205688933774</v>
      </c>
    </row>
    <row r="11" spans="1:14">
      <c r="A11" s="16" t="s">
        <v>136</v>
      </c>
      <c r="B11" s="17">
        <v>1.196160524330284</v>
      </c>
      <c r="C11" s="17">
        <v>24.643366213264059</v>
      </c>
      <c r="D11" s="17">
        <v>16.73</v>
      </c>
      <c r="E11" s="17">
        <v>466202.429</v>
      </c>
      <c r="F11" s="17">
        <v>214727.1</v>
      </c>
      <c r="G11" s="18" t="s">
        <v>151</v>
      </c>
      <c r="H11" s="19"/>
      <c r="I11" s="20">
        <f t="shared" si="3"/>
        <v>-0.643999999971129</v>
      </c>
      <c r="J11" s="20">
        <f t="shared" si="4"/>
        <v>1.0080000000016298</v>
      </c>
      <c r="K11" s="20">
        <f t="shared" si="5"/>
        <v>0.41473599996281413</v>
      </c>
      <c r="L11" s="20">
        <f t="shared" si="6"/>
        <v>1.0160640000032857</v>
      </c>
      <c r="M11" s="20">
        <f t="shared" si="7"/>
        <v>1.196160524330284</v>
      </c>
      <c r="N11" s="20">
        <f t="shared" si="8"/>
        <v>24.643366213264059</v>
      </c>
    </row>
    <row r="12" spans="1:14">
      <c r="A12" s="16" t="s">
        <v>137</v>
      </c>
      <c r="B12" s="17">
        <v>0.88270096861105163</v>
      </c>
      <c r="C12" s="17">
        <v>25.52606718187511</v>
      </c>
      <c r="D12" s="17">
        <v>23.707999999999998</v>
      </c>
      <c r="E12" s="17">
        <v>466201.95400000003</v>
      </c>
      <c r="F12" s="17">
        <v>214727.84400000001</v>
      </c>
      <c r="G12" s="18" t="s">
        <v>14</v>
      </c>
      <c r="H12" s="19"/>
      <c r="I12" s="20">
        <f>E12-E11</f>
        <v>-0.47499999997671694</v>
      </c>
      <c r="J12" s="20">
        <f t="shared" si="4"/>
        <v>0.7440000000060536</v>
      </c>
      <c r="K12" s="20">
        <f t="shared" si="5"/>
        <v>0.2256249999778811</v>
      </c>
      <c r="L12" s="20">
        <f t="shared" si="6"/>
        <v>0.55353600000900771</v>
      </c>
      <c r="M12" s="20">
        <f t="shared" si="7"/>
        <v>0.88270096861105163</v>
      </c>
      <c r="N12" s="20">
        <f t="shared" si="8"/>
        <v>25.52606718187511</v>
      </c>
    </row>
    <row r="13" spans="1:14">
      <c r="A13" s="16" t="s">
        <v>138</v>
      </c>
      <c r="B13" s="17">
        <v>1.1750697851704248</v>
      </c>
      <c r="C13" s="17">
        <v>26.701136967045535</v>
      </c>
      <c r="D13" s="17">
        <v>16.07</v>
      </c>
      <c r="E13" s="17">
        <v>466201.321</v>
      </c>
      <c r="F13" s="17">
        <v>214728.834</v>
      </c>
      <c r="G13" s="18" t="s">
        <v>14</v>
      </c>
      <c r="H13" s="19" t="s">
        <v>154</v>
      </c>
      <c r="I13" s="20">
        <f>E13-E12</f>
        <v>-0.63300000003073364</v>
      </c>
      <c r="J13" s="20">
        <f t="shared" si="4"/>
        <v>0.98999999999068677</v>
      </c>
      <c r="K13" s="20">
        <f t="shared" si="5"/>
        <v>0.40068900003890878</v>
      </c>
      <c r="L13" s="20">
        <f t="shared" si="6"/>
        <v>0.98009999998155983</v>
      </c>
      <c r="M13" s="20">
        <f t="shared" si="7"/>
        <v>1.1750697851704248</v>
      </c>
      <c r="N13" s="20">
        <f t="shared" si="8"/>
        <v>26.701136967045535</v>
      </c>
    </row>
    <row r="14" spans="1:14">
      <c r="A14" s="16" t="s">
        <v>139</v>
      </c>
      <c r="B14" s="17">
        <v>1.2460902856291383</v>
      </c>
      <c r="C14" s="17">
        <v>27.947227252674672</v>
      </c>
      <c r="D14" s="17">
        <v>16.37</v>
      </c>
      <c r="E14" s="17">
        <v>466200.65</v>
      </c>
      <c r="F14" s="17">
        <v>214729.88399999999</v>
      </c>
      <c r="G14" s="18" t="s">
        <v>14</v>
      </c>
      <c r="H14" s="19"/>
      <c r="I14" s="20">
        <f>E14-E13</f>
        <v>-0.67099999997299165</v>
      </c>
      <c r="J14" s="20">
        <f t="shared" si="4"/>
        <v>1.0499999999883585</v>
      </c>
      <c r="K14" s="20">
        <f t="shared" si="5"/>
        <v>0.45024099996375477</v>
      </c>
      <c r="L14" s="20">
        <f t="shared" si="6"/>
        <v>1.1024999999755527</v>
      </c>
      <c r="M14" s="20">
        <f t="shared" si="7"/>
        <v>1.2460902856291383</v>
      </c>
      <c r="N14" s="20">
        <f t="shared" si="8"/>
        <v>27.947227252674672</v>
      </c>
    </row>
    <row r="15" spans="1:14">
      <c r="A15" s="16" t="s">
        <v>140</v>
      </c>
      <c r="B15" s="17">
        <v>1.6813429156764661</v>
      </c>
      <c r="C15" s="17">
        <v>29.628570168351139</v>
      </c>
      <c r="D15" s="17">
        <v>16.829999999999998</v>
      </c>
      <c r="E15" s="17">
        <v>466199.745</v>
      </c>
      <c r="F15" s="17">
        <v>214731.30100000001</v>
      </c>
      <c r="G15" s="18" t="s">
        <v>151</v>
      </c>
      <c r="H15" s="19"/>
      <c r="I15" s="20">
        <f>E15-E14</f>
        <v>-0.90500000002793968</v>
      </c>
      <c r="J15" s="20">
        <f t="shared" si="4"/>
        <v>1.4170000000158325</v>
      </c>
      <c r="K15" s="20">
        <f t="shared" si="5"/>
        <v>0.81902500005057077</v>
      </c>
      <c r="L15" s="20">
        <f t="shared" si="6"/>
        <v>2.0078890000448695</v>
      </c>
      <c r="M15" s="20">
        <f t="shared" si="7"/>
        <v>1.6813429156764661</v>
      </c>
      <c r="N15" s="20">
        <f t="shared" si="8"/>
        <v>29.628570168351139</v>
      </c>
    </row>
    <row r="16" spans="1:14">
      <c r="A16" s="16" t="s">
        <v>141</v>
      </c>
      <c r="B16" s="17">
        <v>1.3320690672774558</v>
      </c>
      <c r="C16" s="17">
        <v>30.960639235628594</v>
      </c>
      <c r="D16" s="17">
        <v>17.739999999999998</v>
      </c>
      <c r="E16" s="17">
        <v>466199.027</v>
      </c>
      <c r="F16" s="17">
        <v>214732.42300000001</v>
      </c>
      <c r="G16" s="18" t="s">
        <v>66</v>
      </c>
      <c r="H16" s="19"/>
      <c r="I16" s="20">
        <f>E16-E15</f>
        <v>-0.71799999999348074</v>
      </c>
      <c r="J16" s="20">
        <f t="shared" si="4"/>
        <v>1.1220000000030268</v>
      </c>
      <c r="K16" s="20">
        <f t="shared" si="5"/>
        <v>0.51552399999063836</v>
      </c>
      <c r="L16" s="20">
        <f t="shared" si="6"/>
        <v>1.2588840000067922</v>
      </c>
      <c r="M16" s="20">
        <f t="shared" si="7"/>
        <v>1.3320690672774558</v>
      </c>
      <c r="N16" s="20">
        <f t="shared" si="8"/>
        <v>30.960639235628594</v>
      </c>
    </row>
    <row r="17" spans="1:14">
      <c r="A17" s="16" t="s">
        <v>142</v>
      </c>
      <c r="B17" s="17">
        <v>5.1679571399185686</v>
      </c>
      <c r="C17" s="17">
        <v>36.128596375547161</v>
      </c>
      <c r="D17" s="17">
        <v>17.626999999999999</v>
      </c>
      <c r="E17" s="17">
        <v>466196.212</v>
      </c>
      <c r="F17" s="17">
        <v>214736.75700000001</v>
      </c>
      <c r="G17" s="18" t="s">
        <v>19</v>
      </c>
      <c r="H17" s="19"/>
      <c r="I17" s="20">
        <f>E17-E16</f>
        <v>-2.8150000000023283</v>
      </c>
      <c r="J17" s="20">
        <f t="shared" si="4"/>
        <v>4.3340000000025611</v>
      </c>
      <c r="K17" s="20">
        <f t="shared" si="5"/>
        <v>7.9242250000131085</v>
      </c>
      <c r="L17" s="20">
        <f t="shared" si="6"/>
        <v>18.783556000022198</v>
      </c>
      <c r="M17" s="20">
        <f t="shared" si="7"/>
        <v>5.1679571399185686</v>
      </c>
      <c r="N17" s="20">
        <f t="shared" si="8"/>
        <v>36.128596375547161</v>
      </c>
    </row>
    <row r="18" spans="1:14">
      <c r="A18" s="16" t="s">
        <v>143</v>
      </c>
      <c r="B18" s="17">
        <v>2.229221613011759</v>
      </c>
      <c r="C18" s="17">
        <v>38.357817988558921</v>
      </c>
      <c r="D18" s="17">
        <v>17.251999999999999</v>
      </c>
      <c r="E18" s="17">
        <v>466194.93900000001</v>
      </c>
      <c r="F18" s="17">
        <v>214738.587</v>
      </c>
      <c r="G18" s="18" t="s">
        <v>19</v>
      </c>
      <c r="H18" s="19"/>
      <c r="I18" s="20">
        <f>E18-E17</f>
        <v>-1.2729999999864958</v>
      </c>
      <c r="J18" s="20">
        <f t="shared" si="4"/>
        <v>1.8299999999871943</v>
      </c>
      <c r="K18" s="20">
        <f t="shared" si="5"/>
        <v>1.6205289999656183</v>
      </c>
      <c r="L18" s="20">
        <f t="shared" si="6"/>
        <v>3.3488999999531313</v>
      </c>
      <c r="M18" s="20">
        <f t="shared" si="7"/>
        <v>2.229221613011759</v>
      </c>
      <c r="N18" s="20">
        <f t="shared" si="8"/>
        <v>38.357817988558921</v>
      </c>
    </row>
    <row r="19" spans="1:14">
      <c r="A19" s="16" t="s">
        <v>144</v>
      </c>
      <c r="B19" s="17">
        <v>3.3581042270955361</v>
      </c>
      <c r="C19" s="17">
        <v>41.715922215654459</v>
      </c>
      <c r="D19" s="17">
        <v>17.233000000000001</v>
      </c>
      <c r="E19" s="17">
        <v>466193.147</v>
      </c>
      <c r="F19" s="17">
        <v>214741.427</v>
      </c>
      <c r="G19" s="18" t="s">
        <v>19</v>
      </c>
      <c r="H19" s="19"/>
      <c r="I19" s="20">
        <f>E19-E18</f>
        <v>-1.7920000000158325</v>
      </c>
      <c r="J19" s="20">
        <f t="shared" si="4"/>
        <v>2.8399999999965075</v>
      </c>
      <c r="K19" s="20">
        <f t="shared" si="5"/>
        <v>3.2112640000567438</v>
      </c>
      <c r="L19" s="20">
        <f t="shared" si="6"/>
        <v>8.0655999999801633</v>
      </c>
      <c r="M19" s="20">
        <f t="shared" si="7"/>
        <v>3.3581042270955361</v>
      </c>
      <c r="N19" s="20">
        <f t="shared" si="8"/>
        <v>41.715922215654459</v>
      </c>
    </row>
    <row r="20" spans="1:14">
      <c r="A20" s="16" t="s">
        <v>145</v>
      </c>
      <c r="B20" s="17">
        <v>4.6005036680794396</v>
      </c>
      <c r="C20" s="17">
        <v>46.316425883733899</v>
      </c>
      <c r="D20" s="17">
        <v>17.670999999999999</v>
      </c>
      <c r="E20" s="17">
        <v>466190.70199999999</v>
      </c>
      <c r="F20" s="17">
        <v>214745.32399999999</v>
      </c>
      <c r="G20" s="18" t="s">
        <v>19</v>
      </c>
      <c r="H20" s="19"/>
      <c r="I20" s="20">
        <f>E20-E19</f>
        <v>-2.4450000000069849</v>
      </c>
      <c r="J20" s="20">
        <f t="shared" si="4"/>
        <v>3.896999999997206</v>
      </c>
      <c r="K20" s="20">
        <f t="shared" si="5"/>
        <v>5.9780250000341564</v>
      </c>
      <c r="L20" s="20">
        <f t="shared" si="6"/>
        <v>15.186608999978224</v>
      </c>
      <c r="M20" s="20">
        <f t="shared" si="7"/>
        <v>4.6005036680794396</v>
      </c>
      <c r="N20" s="20">
        <f t="shared" si="8"/>
        <v>46.316425883733899</v>
      </c>
    </row>
    <row r="21" spans="1:14">
      <c r="A21" s="16" t="s">
        <v>146</v>
      </c>
      <c r="B21" s="17">
        <v>2.476338627881459</v>
      </c>
      <c r="C21" s="17">
        <v>48.79276451161536</v>
      </c>
      <c r="D21" s="17">
        <v>17.495999999999999</v>
      </c>
      <c r="E21" s="17">
        <v>466189.44400000002</v>
      </c>
      <c r="F21" s="17">
        <v>214747.45699999999</v>
      </c>
      <c r="G21" s="18" t="s">
        <v>16</v>
      </c>
      <c r="H21" s="19"/>
      <c r="I21" s="20">
        <f>E21-E20</f>
        <v>-1.257999999972526</v>
      </c>
      <c r="J21" s="20">
        <f t="shared" si="4"/>
        <v>2.1330000000016298</v>
      </c>
      <c r="K21" s="20">
        <f t="shared" si="5"/>
        <v>1.5825639999308754</v>
      </c>
      <c r="L21" s="20">
        <f t="shared" si="6"/>
        <v>4.5496890000069525</v>
      </c>
      <c r="M21" s="20">
        <f t="shared" si="7"/>
        <v>2.476338627881459</v>
      </c>
      <c r="N21" s="20">
        <f t="shared" si="8"/>
        <v>48.79276451161536</v>
      </c>
    </row>
    <row r="22" spans="1:14">
      <c r="A22" s="16" t="s">
        <v>147</v>
      </c>
      <c r="B22" s="17">
        <v>1.8178080206856251</v>
      </c>
      <c r="C22" s="17">
        <v>50.610572532300985</v>
      </c>
      <c r="D22" s="17">
        <v>17.632000000000001</v>
      </c>
      <c r="E22" s="17">
        <v>466188.34899999999</v>
      </c>
      <c r="F22" s="17">
        <v>214748.908</v>
      </c>
      <c r="G22" s="28" t="s">
        <v>38</v>
      </c>
      <c r="H22" s="19"/>
      <c r="I22" s="20">
        <f>E22-E21</f>
        <v>-1.095000000030268</v>
      </c>
      <c r="J22" s="20">
        <f t="shared" si="4"/>
        <v>1.4510000000009313</v>
      </c>
      <c r="K22" s="20">
        <f t="shared" si="5"/>
        <v>1.199025000066287</v>
      </c>
      <c r="L22" s="20">
        <f t="shared" si="6"/>
        <v>2.1054010000027028</v>
      </c>
      <c r="M22" s="20">
        <f t="shared" si="7"/>
        <v>1.8178080206856251</v>
      </c>
      <c r="N22" s="20">
        <f t="shared" si="8"/>
        <v>50.610572532300985</v>
      </c>
    </row>
    <row r="23" spans="1:14">
      <c r="A23" s="16" t="s">
        <v>148</v>
      </c>
      <c r="B23" s="17">
        <v>2.9418939477793309</v>
      </c>
      <c r="C23" s="17">
        <v>53.552466480080312</v>
      </c>
      <c r="D23" s="17">
        <v>24.315999999999999</v>
      </c>
      <c r="E23" s="17">
        <v>466186.84100000001</v>
      </c>
      <c r="F23" s="17">
        <v>214751.43400000001</v>
      </c>
      <c r="G23" s="18" t="s">
        <v>126</v>
      </c>
      <c r="H23" s="19" t="s">
        <v>155</v>
      </c>
      <c r="I23" s="20">
        <f>E23-E22</f>
        <v>-1.507999999972526</v>
      </c>
      <c r="J23" s="20">
        <f t="shared" si="4"/>
        <v>2.5260000000125729</v>
      </c>
      <c r="K23" s="20">
        <f t="shared" si="5"/>
        <v>2.2740639999171384</v>
      </c>
      <c r="L23" s="20">
        <f t="shared" si="6"/>
        <v>6.3806760000635183</v>
      </c>
      <c r="M23" s="20">
        <f t="shared" si="7"/>
        <v>2.9418939477793309</v>
      </c>
      <c r="N23" s="20">
        <f t="shared" si="8"/>
        <v>53.552466480080312</v>
      </c>
    </row>
    <row r="24" spans="1:14">
      <c r="A24" s="16" t="s">
        <v>149</v>
      </c>
      <c r="B24" s="17">
        <v>2.9779330079754938</v>
      </c>
      <c r="C24" s="17">
        <v>56.530399488055807</v>
      </c>
      <c r="D24" s="17">
        <v>24.718</v>
      </c>
      <c r="E24" s="17">
        <v>466185.179</v>
      </c>
      <c r="F24" s="17">
        <v>214753.905</v>
      </c>
      <c r="G24" s="18" t="s">
        <v>152</v>
      </c>
      <c r="H24" s="19"/>
      <c r="I24" s="20">
        <f>E24-E23</f>
        <v>-1.6620000000111759</v>
      </c>
      <c r="J24" s="20">
        <f t="shared" si="4"/>
        <v>2.4709999999904539</v>
      </c>
      <c r="K24" s="20">
        <f t="shared" si="5"/>
        <v>2.7622440000371484</v>
      </c>
      <c r="L24" s="20">
        <f t="shared" si="6"/>
        <v>6.1058409999528234</v>
      </c>
      <c r="M24" s="20">
        <f t="shared" si="7"/>
        <v>2.9779330079754938</v>
      </c>
      <c r="N24" s="20">
        <f t="shared" si="8"/>
        <v>56.530399488055807</v>
      </c>
    </row>
    <row r="25" spans="1:14" ht="15.75" thickBot="1">
      <c r="A25" s="23" t="s">
        <v>150</v>
      </c>
      <c r="B25" s="24">
        <v>4.2682926329080466</v>
      </c>
      <c r="C25" s="24">
        <v>60.79869212096385</v>
      </c>
      <c r="D25" s="24">
        <v>25.023</v>
      </c>
      <c r="E25" s="24">
        <v>466182.96799999999</v>
      </c>
      <c r="F25" s="24">
        <v>214757.55600000001</v>
      </c>
      <c r="G25" s="25" t="s">
        <v>152</v>
      </c>
      <c r="H25" s="26"/>
      <c r="I25" s="20">
        <f>E25-E24</f>
        <v>-2.2110000000102445</v>
      </c>
      <c r="J25" s="20">
        <f t="shared" si="4"/>
        <v>3.6510000000125729</v>
      </c>
      <c r="K25" s="20">
        <f t="shared" si="5"/>
        <v>4.8885210000453014</v>
      </c>
      <c r="L25" s="20">
        <f t="shared" si="6"/>
        <v>13.329801000091807</v>
      </c>
      <c r="M25" s="20">
        <f t="shared" si="7"/>
        <v>4.2682926329080466</v>
      </c>
      <c r="N25" s="20">
        <f t="shared" si="8"/>
        <v>60.79869212096385</v>
      </c>
    </row>
  </sheetData>
  <mergeCells count="1">
    <mergeCell ref="A1:G1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N46"/>
  <sheetViews>
    <sheetView workbookViewId="0">
      <selection activeCell="O1" sqref="O1:O1048576"/>
    </sheetView>
  </sheetViews>
  <sheetFormatPr baseColWidth="10" defaultRowHeight="15"/>
  <cols>
    <col min="1" max="1" width="13" customWidth="1"/>
    <col min="2" max="2" width="15.140625" bestFit="1" customWidth="1"/>
    <col min="3" max="3" width="14.140625" bestFit="1" customWidth="1"/>
    <col min="7" max="7" width="27.5703125" bestFit="1" customWidth="1"/>
    <col min="8" max="8" width="14.42578125" customWidth="1"/>
  </cols>
  <sheetData>
    <row r="1" spans="1:14" ht="15.75" thickBot="1">
      <c r="A1" s="1" t="s">
        <v>162</v>
      </c>
      <c r="B1" s="2"/>
      <c r="C1" s="2"/>
      <c r="D1" s="2"/>
      <c r="E1" s="2"/>
      <c r="F1" s="2"/>
      <c r="G1" s="3"/>
      <c r="H1" s="4"/>
    </row>
    <row r="2" spans="1:14" s="7" customFormat="1">
      <c r="A2" s="5" t="s">
        <v>0</v>
      </c>
      <c r="B2" s="6">
        <v>18.79</v>
      </c>
      <c r="C2" s="5"/>
      <c r="D2" s="5"/>
      <c r="E2" s="5"/>
      <c r="F2" s="5"/>
      <c r="G2" s="5"/>
      <c r="H2" s="5"/>
    </row>
    <row r="3" spans="1:14" ht="15.75" thickBot="1">
      <c r="A3" s="8"/>
      <c r="B3" s="8"/>
      <c r="C3" s="8"/>
      <c r="D3" s="8"/>
      <c r="E3" s="8"/>
      <c r="F3" s="8"/>
    </row>
    <row r="4" spans="1:14" ht="15.75" thickBot="1">
      <c r="A4" s="9" t="s">
        <v>1</v>
      </c>
      <c r="B4" s="10" t="s">
        <v>2</v>
      </c>
      <c r="C4" s="10" t="s">
        <v>3</v>
      </c>
      <c r="D4" s="10" t="s">
        <v>4</v>
      </c>
      <c r="E4" s="10" t="s">
        <v>5</v>
      </c>
      <c r="F4" s="10" t="s">
        <v>6</v>
      </c>
      <c r="G4" s="11" t="s">
        <v>7</v>
      </c>
      <c r="H4" s="11" t="s">
        <v>8</v>
      </c>
    </row>
    <row r="5" spans="1:14">
      <c r="A5" s="12" t="s">
        <v>163</v>
      </c>
      <c r="B5" s="14"/>
      <c r="C5" s="14"/>
      <c r="D5" s="13">
        <v>22.83</v>
      </c>
      <c r="E5" s="13">
        <v>466315.44500000001</v>
      </c>
      <c r="F5" s="13">
        <v>214824.533</v>
      </c>
      <c r="G5" s="14" t="s">
        <v>183</v>
      </c>
      <c r="H5" s="15"/>
    </row>
    <row r="6" spans="1:14">
      <c r="A6" s="16" t="s">
        <v>164</v>
      </c>
      <c r="B6" s="17">
        <v>3.1375221114963927</v>
      </c>
      <c r="C6" s="17">
        <v>3.1375221114963927</v>
      </c>
      <c r="D6" s="17">
        <v>22.89</v>
      </c>
      <c r="E6" s="17">
        <v>466312.50699999998</v>
      </c>
      <c r="F6" s="17">
        <v>214825.63399999999</v>
      </c>
      <c r="G6" s="18" t="s">
        <v>9</v>
      </c>
      <c r="H6" s="19"/>
      <c r="I6" s="20">
        <f>E6-E5</f>
        <v>-2.9380000000237487</v>
      </c>
      <c r="J6" s="20">
        <f>F6-F5</f>
        <v>1.1009999999951106</v>
      </c>
      <c r="K6" s="20">
        <f>I6*I6</f>
        <v>8.631844000139548</v>
      </c>
      <c r="L6" s="20">
        <f>J6*J6</f>
        <v>1.2122009999892334</v>
      </c>
      <c r="M6" s="20">
        <f>SQRT(K6+L6)</f>
        <v>3.1375221114963927</v>
      </c>
      <c r="N6" s="20">
        <f>M6</f>
        <v>3.1375221114963927</v>
      </c>
    </row>
    <row r="7" spans="1:14">
      <c r="A7" s="16" t="s">
        <v>165</v>
      </c>
      <c r="B7" s="17">
        <v>2.5988991900573364</v>
      </c>
      <c r="C7" s="17">
        <v>5.7364213015537295</v>
      </c>
      <c r="D7" s="17">
        <v>22.84</v>
      </c>
      <c r="E7" s="17">
        <v>466310.07299999997</v>
      </c>
      <c r="F7" s="17">
        <v>214826.54500000001</v>
      </c>
      <c r="G7" s="18" t="s">
        <v>12</v>
      </c>
      <c r="H7" s="19"/>
      <c r="I7" s="20">
        <f t="shared" ref="I7:J7" si="0">E7-E6</f>
        <v>-2.4340000000083819</v>
      </c>
      <c r="J7" s="20">
        <f t="shared" si="0"/>
        <v>0.91100000002188608</v>
      </c>
      <c r="K7" s="20">
        <f t="shared" ref="K7:L7" si="1">I7*I7</f>
        <v>5.9243560000408033</v>
      </c>
      <c r="L7" s="20">
        <f t="shared" si="1"/>
        <v>0.82992100003987646</v>
      </c>
      <c r="M7" s="20">
        <f t="shared" ref="M7" si="2">SQRT(K7+L7)</f>
        <v>2.5988991900573364</v>
      </c>
      <c r="N7" s="20">
        <f>N6+M7</f>
        <v>5.7364213015537295</v>
      </c>
    </row>
    <row r="8" spans="1:14">
      <c r="A8" s="16" t="s">
        <v>166</v>
      </c>
      <c r="B8" s="17">
        <v>4.2514027096667233</v>
      </c>
      <c r="C8" s="17">
        <v>9.9878240112204537</v>
      </c>
      <c r="D8" s="17">
        <v>21.213000000000001</v>
      </c>
      <c r="E8" s="17">
        <v>466306.092</v>
      </c>
      <c r="F8" s="17">
        <v>214828.03700000001</v>
      </c>
      <c r="G8" s="18" t="s">
        <v>9</v>
      </c>
      <c r="H8" s="19"/>
      <c r="I8" s="20">
        <f t="shared" ref="I8:I22" si="3">E8-E7</f>
        <v>-3.9809999999706633</v>
      </c>
      <c r="J8" s="20">
        <f t="shared" ref="J8:J22" si="4">F8-F7</f>
        <v>1.4919999999983702</v>
      </c>
      <c r="K8" s="20">
        <f t="shared" ref="K8:K22" si="5">I8*I8</f>
        <v>15.848360999766422</v>
      </c>
      <c r="L8" s="20">
        <f t="shared" ref="L8:L22" si="6">J8*J8</f>
        <v>2.2260639999951368</v>
      </c>
      <c r="M8" s="20">
        <f t="shared" ref="M8:M22" si="7">SQRT(K8+L8)</f>
        <v>4.2514027096667233</v>
      </c>
      <c r="N8" s="20">
        <f t="shared" ref="N8:N22" si="8">N7+M8</f>
        <v>9.9878240112204537</v>
      </c>
    </row>
    <row r="9" spans="1:14">
      <c r="A9" s="16" t="s">
        <v>167</v>
      </c>
      <c r="B9" s="17">
        <v>3.1768780272639829</v>
      </c>
      <c r="C9" s="17">
        <v>13.164702038484437</v>
      </c>
      <c r="D9" s="17">
        <v>20.395</v>
      </c>
      <c r="E9" s="17">
        <v>466303.16499999998</v>
      </c>
      <c r="F9" s="17">
        <v>214829.272</v>
      </c>
      <c r="G9" s="18" t="s">
        <v>12</v>
      </c>
      <c r="H9" s="19" t="s">
        <v>186</v>
      </c>
      <c r="I9" s="20">
        <f t="shared" si="3"/>
        <v>-2.9270000000251457</v>
      </c>
      <c r="J9" s="20">
        <f t="shared" si="4"/>
        <v>1.2349999999860302</v>
      </c>
      <c r="K9" s="20">
        <f t="shared" si="5"/>
        <v>8.5673290001472022</v>
      </c>
      <c r="L9" s="20">
        <f t="shared" si="6"/>
        <v>1.5252249999654945</v>
      </c>
      <c r="M9" s="20">
        <f t="shared" si="7"/>
        <v>3.1768780272639829</v>
      </c>
      <c r="N9" s="20">
        <f t="shared" si="8"/>
        <v>13.164702038484437</v>
      </c>
    </row>
    <row r="10" spans="1:14">
      <c r="A10" s="16" t="s">
        <v>168</v>
      </c>
      <c r="B10" s="17">
        <v>3.1472491162897951</v>
      </c>
      <c r="C10" s="17">
        <v>16.311951154774231</v>
      </c>
      <c r="D10" s="17">
        <v>20.141999999999999</v>
      </c>
      <c r="E10" s="17">
        <v>466300.15399999998</v>
      </c>
      <c r="F10" s="17">
        <v>214830.18799999999</v>
      </c>
      <c r="G10" s="18" t="s">
        <v>9</v>
      </c>
      <c r="H10" s="19"/>
      <c r="I10" s="20">
        <f t="shared" si="3"/>
        <v>-3.010999999998603</v>
      </c>
      <c r="J10" s="20">
        <f t="shared" si="4"/>
        <v>0.91599999999743886</v>
      </c>
      <c r="K10" s="20">
        <f t="shared" si="5"/>
        <v>9.0661209999915879</v>
      </c>
      <c r="L10" s="20">
        <f t="shared" si="6"/>
        <v>0.839055999995308</v>
      </c>
      <c r="M10" s="20">
        <f t="shared" si="7"/>
        <v>3.1472491162897951</v>
      </c>
      <c r="N10" s="20">
        <f t="shared" si="8"/>
        <v>16.311951154774231</v>
      </c>
    </row>
    <row r="11" spans="1:14">
      <c r="A11" s="16" t="s">
        <v>169</v>
      </c>
      <c r="B11" s="17">
        <v>3.0613735479418596</v>
      </c>
      <c r="C11" s="17">
        <v>19.37332470271609</v>
      </c>
      <c r="D11" s="17">
        <v>19.97</v>
      </c>
      <c r="E11" s="17">
        <v>466297.31199999998</v>
      </c>
      <c r="F11" s="17">
        <v>214831.326</v>
      </c>
      <c r="G11" s="18" t="s">
        <v>12</v>
      </c>
      <c r="H11" s="19"/>
      <c r="I11" s="20">
        <f t="shared" si="3"/>
        <v>-2.842000000004191</v>
      </c>
      <c r="J11" s="20">
        <f t="shared" si="4"/>
        <v>1.1380000000062864</v>
      </c>
      <c r="K11" s="20">
        <f t="shared" si="5"/>
        <v>8.0769640000238212</v>
      </c>
      <c r="L11" s="20">
        <f t="shared" si="6"/>
        <v>1.295044000014308</v>
      </c>
      <c r="M11" s="20">
        <f t="shared" si="7"/>
        <v>3.0613735479418596</v>
      </c>
      <c r="N11" s="20">
        <f t="shared" si="8"/>
        <v>19.37332470271609</v>
      </c>
    </row>
    <row r="12" spans="1:14">
      <c r="A12" s="16" t="s">
        <v>170</v>
      </c>
      <c r="B12" s="17">
        <v>2.9216983074665697</v>
      </c>
      <c r="C12" s="17">
        <v>22.295023010182661</v>
      </c>
      <c r="D12" s="17">
        <v>18.64</v>
      </c>
      <c r="E12" s="17">
        <v>466294.576</v>
      </c>
      <c r="F12" s="17">
        <v>214832.351</v>
      </c>
      <c r="G12" s="18" t="s">
        <v>151</v>
      </c>
      <c r="H12" s="19"/>
      <c r="I12" s="20">
        <f t="shared" si="3"/>
        <v>-2.73599999997532</v>
      </c>
      <c r="J12" s="20">
        <f t="shared" si="4"/>
        <v>1.0249999999941792</v>
      </c>
      <c r="K12" s="20">
        <f t="shared" si="5"/>
        <v>7.4856959998649506</v>
      </c>
      <c r="L12" s="20">
        <f t="shared" si="6"/>
        <v>1.0506249999880675</v>
      </c>
      <c r="M12" s="20">
        <f t="shared" si="7"/>
        <v>2.9216983074665697</v>
      </c>
      <c r="N12" s="20">
        <f t="shared" si="8"/>
        <v>22.295023010182661</v>
      </c>
    </row>
    <row r="13" spans="1:14">
      <c r="A13" s="16" t="s">
        <v>171</v>
      </c>
      <c r="B13" s="17">
        <v>0.53698510223675666</v>
      </c>
      <c r="C13" s="17">
        <v>22.832008112419416</v>
      </c>
      <c r="D13" s="17">
        <v>18.440000000000001</v>
      </c>
      <c r="E13" s="17">
        <v>466294.07299999997</v>
      </c>
      <c r="F13" s="17">
        <v>214832.53899999999</v>
      </c>
      <c r="G13" s="18" t="s">
        <v>14</v>
      </c>
      <c r="H13" s="19" t="s">
        <v>187</v>
      </c>
      <c r="I13" s="20">
        <f t="shared" si="3"/>
        <v>-0.50300000002607703</v>
      </c>
      <c r="J13" s="20">
        <f t="shared" si="4"/>
        <v>0.1879999999946449</v>
      </c>
      <c r="K13" s="20">
        <f t="shared" si="5"/>
        <v>0.2530090000262335</v>
      </c>
      <c r="L13" s="20">
        <f t="shared" si="6"/>
        <v>3.5343999997986479E-2</v>
      </c>
      <c r="M13" s="20">
        <f t="shared" si="7"/>
        <v>0.53698510223675666</v>
      </c>
      <c r="N13" s="20">
        <f t="shared" si="8"/>
        <v>22.832008112419416</v>
      </c>
    </row>
    <row r="14" spans="1:14">
      <c r="A14" s="16" t="s">
        <v>172</v>
      </c>
      <c r="B14" s="17">
        <v>1.3724244969948933</v>
      </c>
      <c r="C14" s="17">
        <v>24.204432609414308</v>
      </c>
      <c r="D14" s="17">
        <v>18.45</v>
      </c>
      <c r="E14" s="17">
        <v>466292.788</v>
      </c>
      <c r="F14" s="17">
        <v>214833.02100000001</v>
      </c>
      <c r="G14" s="18" t="s">
        <v>14</v>
      </c>
      <c r="H14" s="19"/>
      <c r="I14" s="20">
        <f t="shared" si="3"/>
        <v>-1.2849999999743886</v>
      </c>
      <c r="J14" s="20">
        <f t="shared" si="4"/>
        <v>0.48200000001816079</v>
      </c>
      <c r="K14" s="20">
        <f t="shared" si="5"/>
        <v>1.6512249999341788</v>
      </c>
      <c r="L14" s="20">
        <f t="shared" si="6"/>
        <v>0.232324000017507</v>
      </c>
      <c r="M14" s="20">
        <f t="shared" si="7"/>
        <v>1.3724244969948933</v>
      </c>
      <c r="N14" s="20">
        <f t="shared" si="8"/>
        <v>24.204432609414308</v>
      </c>
    </row>
    <row r="15" spans="1:14">
      <c r="A15" s="16" t="s">
        <v>173</v>
      </c>
      <c r="B15" s="17">
        <v>2.6131777589565188</v>
      </c>
      <c r="C15" s="17">
        <v>26.817610368370826</v>
      </c>
      <c r="D15" s="17">
        <v>18.79</v>
      </c>
      <c r="E15" s="17">
        <v>466290.34100000001</v>
      </c>
      <c r="F15" s="17">
        <v>214833.93799999999</v>
      </c>
      <c r="G15" s="18" t="s">
        <v>17</v>
      </c>
      <c r="H15" s="19"/>
      <c r="I15" s="20">
        <f t="shared" si="3"/>
        <v>-2.4469999999855645</v>
      </c>
      <c r="J15" s="20">
        <f t="shared" si="4"/>
        <v>0.91699999998672865</v>
      </c>
      <c r="K15" s="20">
        <f t="shared" si="5"/>
        <v>5.9878089999293529</v>
      </c>
      <c r="L15" s="20">
        <f t="shared" si="6"/>
        <v>0.84088899997566036</v>
      </c>
      <c r="M15" s="20">
        <f t="shared" si="7"/>
        <v>2.6131777589565188</v>
      </c>
      <c r="N15" s="20">
        <f t="shared" si="8"/>
        <v>26.817610368370826</v>
      </c>
    </row>
    <row r="16" spans="1:14">
      <c r="A16" s="16" t="s">
        <v>174</v>
      </c>
      <c r="B16" s="17">
        <v>2.3641144219680563</v>
      </c>
      <c r="C16" s="17">
        <v>29.181724790338883</v>
      </c>
      <c r="D16" s="17">
        <v>18.93</v>
      </c>
      <c r="E16" s="17">
        <v>466288.12699999998</v>
      </c>
      <c r="F16" s="17">
        <v>214834.76699999999</v>
      </c>
      <c r="G16" s="18" t="s">
        <v>16</v>
      </c>
      <c r="H16" s="19" t="s">
        <v>188</v>
      </c>
      <c r="I16" s="20">
        <f t="shared" si="3"/>
        <v>-2.2140000000363216</v>
      </c>
      <c r="J16" s="20">
        <f t="shared" si="4"/>
        <v>0.82899999999790452</v>
      </c>
      <c r="K16" s="20">
        <f t="shared" si="5"/>
        <v>4.9017960001608323</v>
      </c>
      <c r="L16" s="20">
        <f t="shared" si="6"/>
        <v>0.68724099999652566</v>
      </c>
      <c r="M16" s="20">
        <f t="shared" si="7"/>
        <v>2.3641144219680563</v>
      </c>
      <c r="N16" s="20">
        <f t="shared" si="8"/>
        <v>29.181724790338883</v>
      </c>
    </row>
    <row r="17" spans="1:14">
      <c r="A17" s="16" t="s">
        <v>175</v>
      </c>
      <c r="B17" s="17">
        <v>3.1001859621622123</v>
      </c>
      <c r="C17" s="17">
        <v>32.281910752501098</v>
      </c>
      <c r="D17" s="17">
        <v>21.54</v>
      </c>
      <c r="E17" s="17">
        <v>466285.22399999999</v>
      </c>
      <c r="F17" s="17">
        <v>214835.85500000001</v>
      </c>
      <c r="G17" s="18" t="s">
        <v>184</v>
      </c>
      <c r="H17" s="19"/>
      <c r="I17" s="20">
        <f t="shared" si="3"/>
        <v>-2.9029999999911524</v>
      </c>
      <c r="J17" s="20">
        <f t="shared" si="4"/>
        <v>1.088000000017928</v>
      </c>
      <c r="K17" s="20">
        <f t="shared" si="5"/>
        <v>8.4274089999486304</v>
      </c>
      <c r="L17" s="20">
        <f t="shared" si="6"/>
        <v>1.1837440000390111</v>
      </c>
      <c r="M17" s="20">
        <f t="shared" si="7"/>
        <v>3.1001859621622123</v>
      </c>
      <c r="N17" s="20">
        <f t="shared" si="8"/>
        <v>32.281910752501098</v>
      </c>
    </row>
    <row r="18" spans="1:14">
      <c r="A18" s="16" t="s">
        <v>176</v>
      </c>
      <c r="B18" s="17">
        <v>1.406249622199965</v>
      </c>
      <c r="C18" s="17">
        <v>33.688160374701063</v>
      </c>
      <c r="D18" s="17">
        <v>22.76</v>
      </c>
      <c r="E18" s="17">
        <v>466283.90700000001</v>
      </c>
      <c r="F18" s="17">
        <v>214836.348</v>
      </c>
      <c r="G18" s="18" t="s">
        <v>184</v>
      </c>
      <c r="H18" s="19"/>
      <c r="I18" s="20">
        <f t="shared" si="3"/>
        <v>-1.3169999999809079</v>
      </c>
      <c r="J18" s="20">
        <f t="shared" si="4"/>
        <v>0.49299999998765998</v>
      </c>
      <c r="K18" s="20">
        <f t="shared" si="5"/>
        <v>1.7344889999497113</v>
      </c>
      <c r="L18" s="20">
        <f t="shared" si="6"/>
        <v>0.24304899998783275</v>
      </c>
      <c r="M18" s="20">
        <f t="shared" si="7"/>
        <v>1.406249622199965</v>
      </c>
      <c r="N18" s="20">
        <f t="shared" si="8"/>
        <v>33.688160374701063</v>
      </c>
    </row>
    <row r="19" spans="1:14">
      <c r="A19" s="16" t="s">
        <v>177</v>
      </c>
      <c r="B19" s="17">
        <v>2.9761224773269372</v>
      </c>
      <c r="C19" s="17">
        <v>36.664282852028002</v>
      </c>
      <c r="D19" s="17">
        <v>24.887</v>
      </c>
      <c r="E19" s="17">
        <v>466281.12</v>
      </c>
      <c r="F19" s="17">
        <v>214837.39199999999</v>
      </c>
      <c r="G19" s="18" t="s">
        <v>184</v>
      </c>
      <c r="H19" s="19"/>
      <c r="I19" s="20">
        <f t="shared" si="3"/>
        <v>-2.7870000000111759</v>
      </c>
      <c r="J19" s="20">
        <f t="shared" si="4"/>
        <v>1.0439999999944121</v>
      </c>
      <c r="K19" s="20">
        <f t="shared" si="5"/>
        <v>7.7673690000622946</v>
      </c>
      <c r="L19" s="20">
        <f t="shared" si="6"/>
        <v>1.0899359999883325</v>
      </c>
      <c r="M19" s="20">
        <f t="shared" si="7"/>
        <v>2.9761224773269372</v>
      </c>
      <c r="N19" s="20">
        <f t="shared" si="8"/>
        <v>36.664282852028002</v>
      </c>
    </row>
    <row r="20" spans="1:14">
      <c r="A20" s="16" t="s">
        <v>178</v>
      </c>
      <c r="B20" s="17">
        <v>4.3311080568206979</v>
      </c>
      <c r="C20" s="17">
        <v>40.995390908848698</v>
      </c>
      <c r="D20" s="17">
        <v>26.16</v>
      </c>
      <c r="E20" s="17">
        <v>466277.06400000001</v>
      </c>
      <c r="F20" s="17">
        <v>214838.91099999999</v>
      </c>
      <c r="G20" s="18" t="s">
        <v>184</v>
      </c>
      <c r="H20" s="19"/>
      <c r="I20" s="20">
        <f t="shared" si="3"/>
        <v>-4.0559999999823049</v>
      </c>
      <c r="J20" s="20">
        <f t="shared" si="4"/>
        <v>1.5190000000002328</v>
      </c>
      <c r="K20" s="20">
        <f t="shared" si="5"/>
        <v>16.451135999856458</v>
      </c>
      <c r="L20" s="20">
        <f t="shared" si="6"/>
        <v>2.3073610000007072</v>
      </c>
      <c r="M20" s="20">
        <f t="shared" si="7"/>
        <v>4.3311080568206979</v>
      </c>
      <c r="N20" s="20">
        <f t="shared" si="8"/>
        <v>40.995390908848698</v>
      </c>
    </row>
    <row r="21" spans="1:14">
      <c r="A21" s="16" t="s">
        <v>179</v>
      </c>
      <c r="B21" s="17">
        <v>1.7780891429108436</v>
      </c>
      <c r="C21" s="17">
        <v>42.773480051759542</v>
      </c>
      <c r="D21" s="17">
        <v>26.58</v>
      </c>
      <c r="E21" s="17">
        <v>466275.39899999998</v>
      </c>
      <c r="F21" s="17">
        <v>214839.535</v>
      </c>
      <c r="G21" s="18" t="s">
        <v>185</v>
      </c>
      <c r="H21" s="19"/>
      <c r="I21" s="20">
        <f t="shared" si="3"/>
        <v>-1.6650000000372529</v>
      </c>
      <c r="J21" s="20">
        <f t="shared" si="4"/>
        <v>0.62400000001071021</v>
      </c>
      <c r="K21" s="20">
        <f t="shared" si="5"/>
        <v>2.772225000124052</v>
      </c>
      <c r="L21" s="20">
        <f t="shared" si="6"/>
        <v>0.38937600001336636</v>
      </c>
      <c r="M21" s="20">
        <f t="shared" si="7"/>
        <v>1.7780891429108436</v>
      </c>
      <c r="N21" s="20">
        <f t="shared" si="8"/>
        <v>42.773480051759542</v>
      </c>
    </row>
    <row r="22" spans="1:14" ht="15.75" thickBot="1">
      <c r="A22" s="23" t="s">
        <v>180</v>
      </c>
      <c r="B22" s="24">
        <v>4.4124514728087085</v>
      </c>
      <c r="C22" s="24">
        <v>47.185931524568247</v>
      </c>
      <c r="D22" s="24">
        <v>28.36</v>
      </c>
      <c r="E22" s="24">
        <v>466271.26699999999</v>
      </c>
      <c r="F22" s="24">
        <v>214841.08300000001</v>
      </c>
      <c r="G22" s="25" t="s">
        <v>184</v>
      </c>
      <c r="H22" s="26"/>
      <c r="I22" s="20">
        <f t="shared" si="3"/>
        <v>-4.1319999999832362</v>
      </c>
      <c r="J22" s="20">
        <f t="shared" si="4"/>
        <v>1.5480000000097789</v>
      </c>
      <c r="K22" s="20">
        <f t="shared" si="5"/>
        <v>17.073423999861465</v>
      </c>
      <c r="L22" s="20">
        <f t="shared" si="6"/>
        <v>2.3963040000302755</v>
      </c>
      <c r="M22" s="20">
        <f t="shared" si="7"/>
        <v>4.4124514728087085</v>
      </c>
      <c r="N22" s="20">
        <f t="shared" si="8"/>
        <v>47.185931524568247</v>
      </c>
    </row>
    <row r="46" spans="1:5">
      <c r="A46" t="s">
        <v>181</v>
      </c>
      <c r="B46">
        <v>466297.83399999997</v>
      </c>
      <c r="C46">
        <v>214950.43599999999</v>
      </c>
      <c r="D46">
        <v>27.097000000000001</v>
      </c>
      <c r="E46" t="s">
        <v>89</v>
      </c>
    </row>
  </sheetData>
  <mergeCells count="1">
    <mergeCell ref="A1:G1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N17"/>
  <sheetViews>
    <sheetView tabSelected="1" workbookViewId="0">
      <selection activeCell="E22" sqref="E22"/>
    </sheetView>
  </sheetViews>
  <sheetFormatPr baseColWidth="10" defaultRowHeight="15"/>
  <cols>
    <col min="2" max="2" width="15.140625" bestFit="1" customWidth="1"/>
    <col min="3" max="3" width="14.140625" bestFit="1" customWidth="1"/>
    <col min="7" max="7" width="26" customWidth="1"/>
    <col min="8" max="8" width="17.85546875" customWidth="1"/>
  </cols>
  <sheetData>
    <row r="1" spans="1:14" ht="15.75" thickBot="1">
      <c r="A1" s="1" t="s">
        <v>201</v>
      </c>
      <c r="B1" s="2"/>
      <c r="C1" s="2"/>
      <c r="D1" s="2"/>
      <c r="E1" s="2"/>
      <c r="F1" s="2"/>
      <c r="G1" s="3"/>
      <c r="H1" s="4"/>
    </row>
    <row r="2" spans="1:14">
      <c r="A2" s="5" t="s">
        <v>0</v>
      </c>
      <c r="B2" s="6">
        <v>21.7</v>
      </c>
      <c r="C2" s="5"/>
      <c r="D2" s="5"/>
      <c r="E2" s="5"/>
      <c r="F2" s="5"/>
      <c r="G2" s="5"/>
      <c r="H2" s="5"/>
      <c r="I2" s="7"/>
      <c r="J2" s="7"/>
      <c r="K2" s="7"/>
      <c r="L2" s="7"/>
      <c r="M2" s="7"/>
      <c r="N2" s="7"/>
    </row>
    <row r="3" spans="1:14" ht="15.75" thickBot="1">
      <c r="A3" s="8"/>
      <c r="B3" s="8"/>
      <c r="C3" s="8"/>
      <c r="D3" s="8"/>
      <c r="E3" s="8"/>
      <c r="F3" s="8"/>
    </row>
    <row r="4" spans="1:14" ht="15.75" thickBot="1">
      <c r="A4" s="9" t="s">
        <v>1</v>
      </c>
      <c r="B4" s="10" t="s">
        <v>2</v>
      </c>
      <c r="C4" s="10" t="s">
        <v>3</v>
      </c>
      <c r="D4" s="10" t="s">
        <v>4</v>
      </c>
      <c r="E4" s="10" t="s">
        <v>5</v>
      </c>
      <c r="F4" s="10" t="s">
        <v>6</v>
      </c>
      <c r="G4" s="11" t="s">
        <v>7</v>
      </c>
      <c r="H4" s="11" t="s">
        <v>8</v>
      </c>
    </row>
    <row r="5" spans="1:14">
      <c r="A5" s="12" t="s">
        <v>181</v>
      </c>
      <c r="B5" s="14"/>
      <c r="C5" s="14"/>
      <c r="D5" s="13">
        <v>27.097000000000001</v>
      </c>
      <c r="E5" s="13">
        <v>466297.83399999997</v>
      </c>
      <c r="F5" s="13">
        <v>214950.43599999999</v>
      </c>
      <c r="G5" s="14" t="s">
        <v>202</v>
      </c>
      <c r="H5" s="15"/>
    </row>
    <row r="6" spans="1:14">
      <c r="A6" s="16" t="s">
        <v>189</v>
      </c>
      <c r="B6" s="17">
        <v>5.3089841777590259</v>
      </c>
      <c r="C6" s="17">
        <v>5.3089841777590259</v>
      </c>
      <c r="D6" s="17">
        <v>24.367000000000001</v>
      </c>
      <c r="E6" s="17">
        <v>466292.842</v>
      </c>
      <c r="F6" s="17">
        <v>214948.62899999999</v>
      </c>
      <c r="G6" s="18" t="s">
        <v>203</v>
      </c>
      <c r="H6" s="19"/>
      <c r="I6" s="20">
        <f>E6-E5</f>
        <v>-4.9919999999692664</v>
      </c>
      <c r="J6" s="20">
        <f>F6-F5</f>
        <v>-1.8070000000006985</v>
      </c>
      <c r="K6" s="20">
        <f>I6*I6</f>
        <v>24.920063999693156</v>
      </c>
      <c r="L6" s="20">
        <f>J6*J6</f>
        <v>3.2652490000025245</v>
      </c>
      <c r="M6" s="20">
        <f>SQRT(K6+L6)</f>
        <v>5.3089841777590259</v>
      </c>
      <c r="N6" s="20">
        <f>M6</f>
        <v>5.3089841777590259</v>
      </c>
    </row>
    <row r="7" spans="1:14">
      <c r="A7" s="16" t="s">
        <v>190</v>
      </c>
      <c r="B7" s="17">
        <v>3.9783237676299992</v>
      </c>
      <c r="C7" s="17">
        <v>9.2873079453890242</v>
      </c>
      <c r="D7" s="17">
        <v>23.119</v>
      </c>
      <c r="E7" s="17">
        <v>466289.09399999998</v>
      </c>
      <c r="F7" s="17">
        <v>214947.29500000001</v>
      </c>
      <c r="G7" s="18" t="s">
        <v>124</v>
      </c>
      <c r="H7" s="19"/>
      <c r="I7" s="20">
        <f t="shared" ref="I7:J7" si="0">E7-E6</f>
        <v>-3.7480000000214204</v>
      </c>
      <c r="J7" s="20">
        <f t="shared" si="0"/>
        <v>-1.3339999999734573</v>
      </c>
      <c r="K7" s="20">
        <f t="shared" ref="K7:L7" si="1">I7*I7</f>
        <v>14.047504000160567</v>
      </c>
      <c r="L7" s="20">
        <f t="shared" si="1"/>
        <v>1.7795559999291841</v>
      </c>
      <c r="M7" s="20">
        <f t="shared" ref="M7" si="2">SQRT(K7+L7)</f>
        <v>3.9783237676299992</v>
      </c>
      <c r="N7" s="20">
        <f>N6+M7</f>
        <v>9.2873079453890242</v>
      </c>
    </row>
    <row r="8" spans="1:14">
      <c r="A8" s="16" t="s">
        <v>191</v>
      </c>
      <c r="B8" s="17">
        <v>2.7794884421082089</v>
      </c>
      <c r="C8" s="17">
        <v>12.066796387497233</v>
      </c>
      <c r="D8" s="17">
        <v>23.097000000000001</v>
      </c>
      <c r="E8" s="17">
        <v>466286.51400000002</v>
      </c>
      <c r="F8" s="17">
        <v>214946.261</v>
      </c>
      <c r="G8" s="18" t="s">
        <v>124</v>
      </c>
      <c r="H8" s="19"/>
      <c r="I8" s="20">
        <f t="shared" ref="I8:I17" si="3">E8-E7</f>
        <v>-2.5799999999580905</v>
      </c>
      <c r="J8" s="20">
        <f t="shared" ref="J8:J17" si="4">F8-F7</f>
        <v>-1.0340000000142027</v>
      </c>
      <c r="K8" s="20">
        <f t="shared" ref="K8:K17" si="5">I8*I8</f>
        <v>6.6563999997837469</v>
      </c>
      <c r="L8" s="20">
        <f t="shared" ref="L8:L17" si="6">J8*J8</f>
        <v>1.0691560000293712</v>
      </c>
      <c r="M8" s="20">
        <f t="shared" ref="M8:M17" si="7">SQRT(K8+L8)</f>
        <v>2.7794884421082089</v>
      </c>
      <c r="N8" s="20">
        <f t="shared" ref="N8:N17" si="8">N7+M8</f>
        <v>12.066796387497233</v>
      </c>
    </row>
    <row r="9" spans="1:14">
      <c r="A9" s="16" t="s">
        <v>192</v>
      </c>
      <c r="B9" s="17">
        <v>2.8564456935340483</v>
      </c>
      <c r="C9" s="17">
        <v>14.923242081031281</v>
      </c>
      <c r="D9" s="17">
        <v>23.486999999999998</v>
      </c>
      <c r="E9" s="17">
        <v>466283.69500000001</v>
      </c>
      <c r="F9" s="17">
        <v>214945.8</v>
      </c>
      <c r="G9" s="18" t="s">
        <v>204</v>
      </c>
      <c r="H9" s="19" t="s">
        <v>206</v>
      </c>
      <c r="I9" s="20">
        <f t="shared" si="3"/>
        <v>-2.8190000000176951</v>
      </c>
      <c r="J9" s="20">
        <f t="shared" si="4"/>
        <v>-0.46100000001024455</v>
      </c>
      <c r="K9" s="20">
        <f t="shared" si="5"/>
        <v>7.946761000099765</v>
      </c>
      <c r="L9" s="20">
        <f t="shared" si="6"/>
        <v>0.21252100000944546</v>
      </c>
      <c r="M9" s="20">
        <f t="shared" si="7"/>
        <v>2.8564456935340483</v>
      </c>
      <c r="N9" s="20">
        <f t="shared" si="8"/>
        <v>14.923242081031281</v>
      </c>
    </row>
    <row r="10" spans="1:14">
      <c r="A10" s="16" t="s">
        <v>193</v>
      </c>
      <c r="B10" s="17">
        <v>2.3574889183364189</v>
      </c>
      <c r="C10" s="17">
        <v>17.280730999367702</v>
      </c>
      <c r="D10" s="17">
        <v>21.651</v>
      </c>
      <c r="E10" s="17">
        <v>466281.57199999999</v>
      </c>
      <c r="F10" s="17">
        <v>214944.77499999999</v>
      </c>
      <c r="G10" s="18" t="s">
        <v>17</v>
      </c>
      <c r="H10" s="19"/>
      <c r="I10" s="20">
        <f t="shared" si="3"/>
        <v>-2.1230000000214204</v>
      </c>
      <c r="J10" s="20">
        <f t="shared" si="4"/>
        <v>-1.0249999999941792</v>
      </c>
      <c r="K10" s="20">
        <f t="shared" si="5"/>
        <v>4.5071290000909512</v>
      </c>
      <c r="L10" s="20">
        <f t="shared" si="6"/>
        <v>1.0506249999880675</v>
      </c>
      <c r="M10" s="20">
        <f t="shared" si="7"/>
        <v>2.3574889183364189</v>
      </c>
      <c r="N10" s="20">
        <f t="shared" si="8"/>
        <v>17.280730999367702</v>
      </c>
    </row>
    <row r="11" spans="1:14">
      <c r="A11" s="16" t="s">
        <v>194</v>
      </c>
      <c r="B11" s="17">
        <v>1.9164177519144121</v>
      </c>
      <c r="C11" s="17">
        <v>19.197148751282114</v>
      </c>
      <c r="D11" s="17">
        <v>21.527999999999999</v>
      </c>
      <c r="E11" s="17">
        <v>466279.68800000002</v>
      </c>
      <c r="F11" s="17">
        <v>214944.424</v>
      </c>
      <c r="G11" s="18" t="s">
        <v>14</v>
      </c>
      <c r="H11" s="19" t="s">
        <v>207</v>
      </c>
      <c r="I11" s="20">
        <f t="shared" si="3"/>
        <v>-1.8839999999618158</v>
      </c>
      <c r="J11" s="20">
        <f t="shared" si="4"/>
        <v>-0.35099999999511056</v>
      </c>
      <c r="K11" s="20">
        <f t="shared" si="5"/>
        <v>3.5494559998561219</v>
      </c>
      <c r="L11" s="20">
        <f t="shared" si="6"/>
        <v>0.12320099999656761</v>
      </c>
      <c r="M11" s="20">
        <f t="shared" si="7"/>
        <v>1.9164177519144121</v>
      </c>
      <c r="N11" s="20">
        <f t="shared" si="8"/>
        <v>19.197148751282114</v>
      </c>
    </row>
    <row r="12" spans="1:14">
      <c r="A12" s="16" t="s">
        <v>195</v>
      </c>
      <c r="B12" s="17">
        <v>1.4200880254616588</v>
      </c>
      <c r="C12" s="17">
        <v>20.617236776743773</v>
      </c>
      <c r="D12" s="17">
        <v>21.721</v>
      </c>
      <c r="E12" s="17">
        <v>466278.375</v>
      </c>
      <c r="F12" s="17">
        <v>214943.883</v>
      </c>
      <c r="G12" s="18" t="s">
        <v>17</v>
      </c>
      <c r="H12" s="19"/>
      <c r="I12" s="20">
        <f t="shared" si="3"/>
        <v>-1.3130000000237487</v>
      </c>
      <c r="J12" s="20">
        <f t="shared" si="4"/>
        <v>-0.54099999999743886</v>
      </c>
      <c r="K12" s="20">
        <f t="shared" si="5"/>
        <v>1.7239690000623642</v>
      </c>
      <c r="L12" s="20">
        <f t="shared" si="6"/>
        <v>0.29268099999722885</v>
      </c>
      <c r="M12" s="20">
        <f t="shared" si="7"/>
        <v>1.4200880254616588</v>
      </c>
      <c r="N12" s="20">
        <f t="shared" si="8"/>
        <v>20.617236776743773</v>
      </c>
    </row>
    <row r="13" spans="1:14">
      <c r="A13" s="16" t="s">
        <v>196</v>
      </c>
      <c r="B13" s="17">
        <v>2.9247228928649536</v>
      </c>
      <c r="C13" s="17">
        <v>23.541959669608726</v>
      </c>
      <c r="D13" s="17">
        <v>22.306999999999999</v>
      </c>
      <c r="E13" s="17">
        <v>466275.685</v>
      </c>
      <c r="F13" s="17">
        <v>214942.73499999999</v>
      </c>
      <c r="G13" s="18" t="s">
        <v>19</v>
      </c>
      <c r="H13" s="35"/>
      <c r="I13" s="20">
        <f t="shared" si="3"/>
        <v>-2.6900000000023283</v>
      </c>
      <c r="J13" s="20">
        <f t="shared" si="4"/>
        <v>-1.1480000000155997</v>
      </c>
      <c r="K13" s="20">
        <f t="shared" si="5"/>
        <v>7.2361000000125264</v>
      </c>
      <c r="L13" s="20">
        <f t="shared" si="6"/>
        <v>1.3179040000358169</v>
      </c>
      <c r="M13" s="20">
        <f t="shared" si="7"/>
        <v>2.9247228928649536</v>
      </c>
      <c r="N13" s="20">
        <f t="shared" si="8"/>
        <v>23.541959669608726</v>
      </c>
    </row>
    <row r="14" spans="1:14">
      <c r="A14" s="16" t="s">
        <v>197</v>
      </c>
      <c r="B14" s="17">
        <v>3.1205563606287767</v>
      </c>
      <c r="C14" s="17">
        <v>26.662516030237501</v>
      </c>
      <c r="D14" s="17">
        <v>22.872</v>
      </c>
      <c r="E14" s="17">
        <v>466272.72100000002</v>
      </c>
      <c r="F14" s="17">
        <v>214941.75899999999</v>
      </c>
      <c r="G14" s="18" t="s">
        <v>19</v>
      </c>
      <c r="H14" s="19"/>
      <c r="I14" s="20">
        <f t="shared" si="3"/>
        <v>-2.9639999999781139</v>
      </c>
      <c r="J14" s="20">
        <f t="shared" si="4"/>
        <v>-0.97599999999511056</v>
      </c>
      <c r="K14" s="20">
        <f t="shared" si="5"/>
        <v>8.7852959998702591</v>
      </c>
      <c r="L14" s="20">
        <f t="shared" si="6"/>
        <v>0.95257599999045584</v>
      </c>
      <c r="M14" s="20">
        <f t="shared" si="7"/>
        <v>3.1205563606287767</v>
      </c>
      <c r="N14" s="20">
        <f t="shared" si="8"/>
        <v>26.662516030237501</v>
      </c>
    </row>
    <row r="15" spans="1:14">
      <c r="A15" s="16" t="s">
        <v>198</v>
      </c>
      <c r="B15" s="17">
        <v>5.4454871223889922</v>
      </c>
      <c r="C15" s="17">
        <v>32.108003152626495</v>
      </c>
      <c r="D15" s="17">
        <v>23.594000000000001</v>
      </c>
      <c r="E15" s="17">
        <v>466267.54800000001</v>
      </c>
      <c r="F15" s="17">
        <v>214940.05799999999</v>
      </c>
      <c r="G15" s="18" t="s">
        <v>16</v>
      </c>
      <c r="H15" s="19"/>
      <c r="I15" s="20">
        <f t="shared" si="3"/>
        <v>-5.1730000000097789</v>
      </c>
      <c r="J15" s="20">
        <f t="shared" si="4"/>
        <v>-1.7010000000009313</v>
      </c>
      <c r="K15" s="20">
        <f t="shared" si="5"/>
        <v>26.759929000101174</v>
      </c>
      <c r="L15" s="20">
        <f t="shared" si="6"/>
        <v>2.8934010000031685</v>
      </c>
      <c r="M15" s="20">
        <f t="shared" si="7"/>
        <v>5.4454871223889922</v>
      </c>
      <c r="N15" s="20">
        <f t="shared" si="8"/>
        <v>32.108003152626495</v>
      </c>
    </row>
    <row r="16" spans="1:14">
      <c r="A16" s="16" t="s">
        <v>199</v>
      </c>
      <c r="B16" s="17">
        <v>4.4464154102287567</v>
      </c>
      <c r="C16" s="17">
        <v>36.554418562855254</v>
      </c>
      <c r="D16" s="17">
        <v>26.86</v>
      </c>
      <c r="E16" s="17">
        <v>466263.34499999997</v>
      </c>
      <c r="F16" s="17">
        <v>214938.60699999999</v>
      </c>
      <c r="G16" s="18" t="s">
        <v>205</v>
      </c>
      <c r="H16" s="19" t="s">
        <v>208</v>
      </c>
      <c r="I16" s="20">
        <f t="shared" si="3"/>
        <v>-4.2030000000377186</v>
      </c>
      <c r="J16" s="20">
        <f t="shared" si="4"/>
        <v>-1.4510000000009313</v>
      </c>
      <c r="K16" s="20">
        <f t="shared" si="5"/>
        <v>17.665209000317063</v>
      </c>
      <c r="L16" s="20">
        <f t="shared" si="6"/>
        <v>2.1054010000027028</v>
      </c>
      <c r="M16" s="20">
        <f t="shared" si="7"/>
        <v>4.4464154102287567</v>
      </c>
      <c r="N16" s="20">
        <f t="shared" si="8"/>
        <v>36.554418562855254</v>
      </c>
    </row>
    <row r="17" spans="1:14" ht="15.75" thickBot="1">
      <c r="A17" s="23" t="s">
        <v>200</v>
      </c>
      <c r="B17" s="24">
        <v>2.6810811251820925</v>
      </c>
      <c r="C17" s="24">
        <v>39.235499688037343</v>
      </c>
      <c r="D17" s="24">
        <v>26.96</v>
      </c>
      <c r="E17" s="24">
        <v>466260.80900000001</v>
      </c>
      <c r="F17" s="24">
        <v>214937.73699999999</v>
      </c>
      <c r="G17" s="25" t="s">
        <v>128</v>
      </c>
      <c r="H17" s="26"/>
      <c r="I17" s="20">
        <f t="shared" si="3"/>
        <v>-2.5359999999636784</v>
      </c>
      <c r="J17" s="20">
        <f t="shared" si="4"/>
        <v>-0.86999999999534339</v>
      </c>
      <c r="K17" s="20">
        <f t="shared" si="5"/>
        <v>6.4312959998157773</v>
      </c>
      <c r="L17" s="20">
        <f t="shared" si="6"/>
        <v>0.7568999999918975</v>
      </c>
      <c r="M17" s="20">
        <f t="shared" si="7"/>
        <v>2.6810811251820925</v>
      </c>
      <c r="N17" s="20">
        <f t="shared" si="8"/>
        <v>39.235499688037343</v>
      </c>
    </row>
  </sheetData>
  <mergeCells count="1">
    <mergeCell ref="A1:G1"/>
  </mergeCells>
  <printOptions horizontalCentered="1"/>
  <pageMargins left="0.9055118110236221" right="0.70866141732283472" top="0.74803149606299213" bottom="0.74803149606299213" header="0.31496062992125984" footer="0.31496062992125984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8</vt:i4>
      </vt:variant>
    </vt:vector>
  </HeadingPairs>
  <TitlesOfParts>
    <vt:vector size="8" baseType="lpstr">
      <vt:lpstr>CREEK LUCKY- P9</vt:lpstr>
      <vt:lpstr>CREEK LUCKY- P10</vt:lpstr>
      <vt:lpstr>CREEK LUCKY- P11</vt:lpstr>
      <vt:lpstr>CREEK LUCKY- P12</vt:lpstr>
      <vt:lpstr>CREEK LUCKY- P13</vt:lpstr>
      <vt:lpstr>CREEK LUCKY- P14</vt:lpstr>
      <vt:lpstr>CREEK LUCKY- P15</vt:lpstr>
      <vt:lpstr>CREEK LUCKY- P16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chambre nico</dc:creator>
  <cp:lastModifiedBy>chambre nico</cp:lastModifiedBy>
  <cp:lastPrinted>2015-02-02T22:15:51Z</cp:lastPrinted>
  <dcterms:created xsi:type="dcterms:W3CDTF">2015-02-02T01:06:10Z</dcterms:created>
  <dcterms:modified xsi:type="dcterms:W3CDTF">2015-02-02T22:16:09Z</dcterms:modified>
</cp:coreProperties>
</file>